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2315"/>
  </bookViews>
  <sheets>
    <sheet name="2023" sheetId="17" r:id="rId1"/>
  </sheets>
  <calcPr calcId="144525"/>
</workbook>
</file>

<file path=xl/sharedStrings.xml><?xml version="1.0" encoding="utf-8"?>
<sst xmlns="http://schemas.openxmlformats.org/spreadsheetml/2006/main" count="78" uniqueCount="63">
  <si>
    <t>Приложение 11</t>
  </si>
  <si>
    <t xml:space="preserve">  к Решению  Совета депутатов муниципального образования "Окинский район"</t>
  </si>
  <si>
    <t xml:space="preserve">"О бюджете муниципального района на 2023 год и на плановый период 2024 и 2025 годов" </t>
  </si>
  <si>
    <t xml:space="preserve">                                                                                                                                                  </t>
  </si>
  <si>
    <t>Источники  финансирования</t>
  </si>
  <si>
    <t>дефицита  бюджета муниципального района</t>
  </si>
  <si>
    <t>на 2023 год</t>
  </si>
  <si>
    <t xml:space="preserve"> </t>
  </si>
  <si>
    <t xml:space="preserve"> ( тыс.рублей)</t>
  </si>
  <si>
    <t>(тыс.рублей)</t>
  </si>
  <si>
    <t>(тыс. рублей)</t>
  </si>
  <si>
    <t>(тыс. руб.)</t>
  </si>
  <si>
    <t xml:space="preserve">Код </t>
  </si>
  <si>
    <t xml:space="preserve">Наименование </t>
  </si>
  <si>
    <t>Всего</t>
  </si>
  <si>
    <t>Поправка</t>
  </si>
  <si>
    <t>Сумма</t>
  </si>
  <si>
    <t>поправка</t>
  </si>
  <si>
    <t>951 01 00 00 00 00 0000 000</t>
  </si>
  <si>
    <t>Источники внутреннего финансирования дефицита бюджета всего</t>
  </si>
  <si>
    <t>951 01 02 00 00 00 0000 000</t>
  </si>
  <si>
    <t>Кредиты от кредитных организаций в валюте Российской Федерации</t>
  </si>
  <si>
    <t>951 01 02 00 00 00 0000 700</t>
  </si>
  <si>
    <t>Получение  кредитов от кредитных организаций  в валюте Российской Федерации</t>
  </si>
  <si>
    <t>951 01 02 00 00 05 0000 710</t>
  </si>
  <si>
    <t>Получение кредитов от кредитных организаций бюджетами муниципальных районов  в валюте Российской Федерации</t>
  </si>
  <si>
    <t>951 01 0200 00 00 0000 800</t>
  </si>
  <si>
    <t>Погашение кредитов, предоставленных кредитными организациями   в валюте Российской Федерации</t>
  </si>
  <si>
    <t>951 01 02 00 00 05 0000 810</t>
  </si>
  <si>
    <t>Погашение бюджетами муниципальных районов  кредитов от кредитных организаций  в валюте Российской Федерации</t>
  </si>
  <si>
    <t>951 01 03 00 00 00 0000 000</t>
  </si>
  <si>
    <t>Бюджетные кредиты от других бюджетов бюджетной системы Российской Федерации</t>
  </si>
  <si>
    <t>951 01 03 01 00 00 0000 700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</si>
  <si>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</si>
  <si>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951 01 03 01 00 05 0000 710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</si>
  <si>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</si>
  <si>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>951 01 03 01 00 00 0000 800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</si>
  <si>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</si>
  <si>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951 01 03 01 00 05 0000 810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</si>
  <si>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</si>
  <si>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</si>
  <si>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 бюджетов</t>
  </si>
  <si>
    <t>951 01 06 05 00 00 0000 000</t>
  </si>
  <si>
    <t>Бюджетные кредиты ,предоставленные внутри страны в валюте Российской Федерации</t>
  </si>
  <si>
    <t>951 01 06 05 00 00 0000 600</t>
  </si>
  <si>
    <t>Возврат бюджетных кредитов,предоставленных внутри страны в валюте Российской Федерации</t>
  </si>
  <si>
    <t>951 01 06 05 01 05 0000 640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</si>
  <si>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</si>
  <si>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951 01 05 00 00 00 0000 000</t>
  </si>
  <si>
    <t>Изменение остатков средств бюджета</t>
  </si>
  <si>
    <t>951 01 05 00 00 00 0000 500</t>
  </si>
  <si>
    <t>Увеличение остатков средств бюджета</t>
  </si>
  <si>
    <t>951 01 05 02 01 00 0000 510</t>
  </si>
  <si>
    <t>Увеличение прочих остатков денежных средств бюджетов</t>
  </si>
  <si>
    <t>951 01 05 02 01 05 0000 510</t>
  </si>
  <si>
    <t>Увеличение прочих остатков денежных средств бюджетов муниципальных районов</t>
  </si>
  <si>
    <t>951 01 05 00 00 00 0000 600</t>
  </si>
  <si>
    <t>Уменьшение остатков средств бюджета</t>
  </si>
  <si>
    <t>951 01 05 02 01 00 0000 610</t>
  </si>
  <si>
    <t>Уменьшение прочих остатков денежных средств бюджета</t>
  </si>
  <si>
    <t>951 01 05 02 01 05 0000 610</t>
  </si>
  <si>
    <t>Уменьшение прочих остатков денежных средств бюджета муниципальных районов</t>
  </si>
  <si>
    <t xml:space="preserve">Итого источники финансирования дефицита бюджета 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</si>
</sst>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00"/>
    <numFmt numFmtId="181" formatCode="#\ ##0.000"/>
  </numFmts>
  <fonts count="31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charset val="204"/>
    </font>
    <font>
      <sz val="8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charset val="204"/>
    </font>
    <font>
      <b/>
      <i/>
      <sz val="8"/>
      <name val="Times New Roman"/>
      <charset val="204"/>
    </font>
    <font>
      <b/>
      <i/>
      <sz val="10"/>
      <name val="Times New Roman"/>
      <charset val="204"/>
    </font>
    <font>
      <i/>
      <sz val="8"/>
      <name val="Times New Roman"/>
      <charset val="204"/>
    </font>
    <font>
      <i/>
      <sz val="10"/>
      <name val="Times New Roman"/>
      <charset val="204"/>
    </font>
    <font>
      <sz val="8"/>
      <name val="Arial Cyr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180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180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/>
    <xf numFmtId="180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vertical="justify"/>
    </xf>
    <xf numFmtId="180" fontId="7" fillId="0" borderId="1" xfId="0" applyNumberFormat="1" applyFont="1" applyBorder="1" applyAlignment="1"/>
    <xf numFmtId="2" fontId="7" fillId="0" borderId="1" xfId="0" applyNumberFormat="1" applyFont="1" applyBorder="1" applyAlignment="1"/>
    <xf numFmtId="180" fontId="9" fillId="0" borderId="1" xfId="0" applyNumberFormat="1" applyFont="1" applyBorder="1" applyAlignment="1"/>
    <xf numFmtId="0" fontId="1" fillId="0" borderId="1" xfId="0" applyFont="1" applyBorder="1"/>
    <xf numFmtId="2" fontId="9" fillId="0" borderId="1" xfId="0" applyNumberFormat="1" applyFont="1" applyBorder="1" applyAlignment="1"/>
    <xf numFmtId="2" fontId="9" fillId="0" borderId="1" xfId="0" applyNumberFormat="1" applyFont="1" applyBorder="1" applyAlignment="1">
      <alignment vertical="justify"/>
    </xf>
    <xf numFmtId="180" fontId="2" fillId="0" borderId="1" xfId="0" applyNumberFormat="1" applyFont="1" applyBorder="1" applyAlignment="1"/>
    <xf numFmtId="2" fontId="2" fillId="0" borderId="1" xfId="0" applyNumberFormat="1" applyFont="1" applyBorder="1"/>
    <xf numFmtId="0" fontId="7" fillId="0" borderId="1" xfId="0" applyFont="1" applyBorder="1" applyAlignment="1"/>
    <xf numFmtId="180" fontId="9" fillId="0" borderId="1" xfId="0" applyNumberFormat="1" applyFont="1" applyBorder="1"/>
    <xf numFmtId="180" fontId="4" fillId="0" borderId="1" xfId="0" applyNumberFormat="1" applyFont="1" applyBorder="1" applyAlignment="1"/>
    <xf numFmtId="0" fontId="9" fillId="0" borderId="1" xfId="0" applyFont="1" applyBorder="1" applyAlignment="1">
      <alignment horizontal="left" vertical="justify"/>
    </xf>
    <xf numFmtId="180" fontId="1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justify"/>
    </xf>
    <xf numFmtId="180" fontId="2" fillId="0" borderId="1" xfId="0" applyNumberFormat="1" applyFont="1" applyBorder="1" applyAlignment="1">
      <alignment horizontal="right"/>
    </xf>
    <xf numFmtId="0" fontId="0" fillId="0" borderId="1" xfId="0" applyBorder="1"/>
    <xf numFmtId="0" fontId="0" fillId="0" borderId="0" xfId="0" applyBorder="1"/>
    <xf numFmtId="0" fontId="4" fillId="0" borderId="1" xfId="0" applyFont="1" applyBorder="1"/>
    <xf numFmtId="180" fontId="0" fillId="0" borderId="1" xfId="0" applyNumberFormat="1" applyBorder="1"/>
    <xf numFmtId="180" fontId="2" fillId="0" borderId="1" xfId="0" applyNumberFormat="1" applyFont="1" applyBorder="1"/>
    <xf numFmtId="0" fontId="2" fillId="0" borderId="1" xfId="0" applyFont="1" applyBorder="1"/>
    <xf numFmtId="0" fontId="10" fillId="0" borderId="0" xfId="0" applyFont="1"/>
    <xf numFmtId="181" fontId="4" fillId="0" borderId="1" xfId="0" applyNumberFormat="1" applyFont="1" applyBorder="1" applyAlignment="1">
      <alignment horizontal="right"/>
    </xf>
    <xf numFmtId="181" fontId="4" fillId="0" borderId="1" xfId="0" applyNumberFormat="1" applyFont="1" applyBorder="1"/>
    <xf numFmtId="181" fontId="7" fillId="0" borderId="1" xfId="0" applyNumberFormat="1" applyFont="1" applyBorder="1" applyAlignment="1">
      <alignment horizontal="right"/>
    </xf>
    <xf numFmtId="181" fontId="7" fillId="0" borderId="1" xfId="0" applyNumberFormat="1" applyFont="1" applyBorder="1"/>
    <xf numFmtId="181" fontId="2" fillId="0" borderId="1" xfId="0" applyNumberFormat="1" applyFont="1" applyBorder="1"/>
    <xf numFmtId="181" fontId="7" fillId="0" borderId="1" xfId="0" applyNumberFormat="1" applyFont="1" applyBorder="1" applyAlignment="1"/>
    <xf numFmtId="181" fontId="9" fillId="0" borderId="1" xfId="0" applyNumberFormat="1" applyFont="1" applyBorder="1" applyAlignment="1"/>
    <xf numFmtId="181" fontId="2" fillId="0" borderId="1" xfId="0" applyNumberFormat="1" applyFont="1" applyBorder="1" applyAlignmen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U41"/>
  <sheetViews>
    <sheetView tabSelected="1" topLeftCell="A10" workbookViewId="0">
      <selection activeCell="D2" sqref="C2:U37"/>
    </sheetView>
  </sheetViews>
  <sheetFormatPr defaultColWidth="9" defaultRowHeight="12.75"/>
  <cols>
    <col min="1" max="1" width="4.56666666666667" customWidth="1"/>
    <col min="2" max="2" width="0.422222222222222" customWidth="1"/>
    <col min="3" max="3" width="23.8555555555556" customWidth="1"/>
    <col min="4" max="4" width="77.5666666666667" customWidth="1"/>
    <col min="5" max="5" width="13.4222222222222" hidden="1" customWidth="1"/>
    <col min="6" max="6" width="4.28888888888889" hidden="1" customWidth="1"/>
    <col min="7" max="7" width="0.422222222222222" hidden="1" customWidth="1"/>
    <col min="8" max="8" width="11.7111111111111" hidden="1" customWidth="1"/>
    <col min="9" max="9" width="11.5666666666667" hidden="1" customWidth="1"/>
    <col min="10" max="10" width="9.71111111111111" hidden="1" customWidth="1"/>
    <col min="11" max="11" width="15.4222222222222" hidden="1" customWidth="1"/>
    <col min="12" max="12" width="11.1444444444444" hidden="1" customWidth="1"/>
    <col min="13" max="14" width="14.7111111111111" hidden="1" customWidth="1"/>
    <col min="15" max="15" width="13" hidden="1" customWidth="1"/>
    <col min="16" max="16" width="13.1444444444444" hidden="1" customWidth="1"/>
    <col min="17" max="17" width="11.5666666666667" hidden="1" customWidth="1"/>
    <col min="18" max="18" width="12.7111111111111" hidden="1" customWidth="1"/>
    <col min="19" max="19" width="8.71111111111111" hidden="1" customWidth="1"/>
    <col min="20" max="20" width="14" hidden="1" customWidth="1"/>
    <col min="21" max="21" width="12.4222222222222" customWidth="1"/>
  </cols>
  <sheetData>
    <row r="2" spans="3:15">
      <c r="C2" s="2"/>
      <c r="D2" s="3" t="s">
        <v>0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3:15">
      <c r="C3" s="2"/>
      <c r="D3" s="3" t="s">
        <v>1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3:15">
      <c r="C4" s="2"/>
      <c r="D4" s="3" t="s">
        <v>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3:7">
      <c r="C5" s="4" t="s">
        <v>3</v>
      </c>
      <c r="D5" s="5"/>
      <c r="E5" s="5"/>
      <c r="F5" s="5"/>
      <c r="G5" s="5"/>
    </row>
    <row r="6" spans="3:7">
      <c r="C6" s="2"/>
      <c r="D6" s="2"/>
      <c r="E6" s="2"/>
      <c r="F6" s="2"/>
      <c r="G6" s="4"/>
    </row>
    <row r="7" spans="3:9">
      <c r="C7" s="6" t="s">
        <v>4</v>
      </c>
      <c r="D7" s="6"/>
      <c r="E7" s="6"/>
      <c r="F7" s="6"/>
      <c r="G7" s="6"/>
      <c r="H7" s="6"/>
      <c r="I7" s="6"/>
    </row>
    <row r="8" spans="3:9">
      <c r="C8" s="6" t="s">
        <v>5</v>
      </c>
      <c r="D8" s="6"/>
      <c r="E8" s="6"/>
      <c r="F8" s="6"/>
      <c r="G8" s="6"/>
      <c r="H8" s="6"/>
      <c r="I8" s="6"/>
    </row>
    <row r="9" spans="3:9">
      <c r="C9" s="6" t="s">
        <v>6</v>
      </c>
      <c r="D9" s="6"/>
      <c r="E9" s="6"/>
      <c r="F9" s="6"/>
      <c r="G9" s="6"/>
      <c r="H9" s="6"/>
      <c r="I9" s="6"/>
    </row>
    <row r="10" spans="3:7">
      <c r="C10" s="6"/>
      <c r="D10" s="6" t="s">
        <v>7</v>
      </c>
      <c r="E10" s="6"/>
      <c r="F10" s="6"/>
      <c r="G10" s="6"/>
    </row>
    <row r="11" spans="3:7">
      <c r="C11" s="2"/>
      <c r="D11" s="2" t="s">
        <v>7</v>
      </c>
      <c r="E11" s="2"/>
      <c r="F11" s="2"/>
      <c r="G11" s="2"/>
    </row>
    <row r="12" spans="3:21">
      <c r="C12" s="2"/>
      <c r="D12" s="2"/>
      <c r="E12" s="2"/>
      <c r="F12" s="2"/>
      <c r="G12" s="2"/>
      <c r="H12" s="2" t="s">
        <v>8</v>
      </c>
      <c r="K12" t="s">
        <v>9</v>
      </c>
      <c r="Q12" s="42" t="s">
        <v>10</v>
      </c>
      <c r="U12" t="s">
        <v>11</v>
      </c>
    </row>
    <row r="13" spans="3:21">
      <c r="C13" s="7" t="s">
        <v>12</v>
      </c>
      <c r="D13" s="8" t="s">
        <v>13</v>
      </c>
      <c r="E13" s="8" t="s">
        <v>14</v>
      </c>
      <c r="F13" s="8" t="s">
        <v>15</v>
      </c>
      <c r="G13" s="8" t="s">
        <v>16</v>
      </c>
      <c r="H13" s="9" t="s">
        <v>17</v>
      </c>
      <c r="I13" s="9" t="s">
        <v>16</v>
      </c>
      <c r="J13" s="9" t="s">
        <v>15</v>
      </c>
      <c r="K13" s="9" t="s">
        <v>16</v>
      </c>
      <c r="L13" s="38" t="s">
        <v>17</v>
      </c>
      <c r="M13" s="38" t="s">
        <v>16</v>
      </c>
      <c r="N13" s="9" t="s">
        <v>17</v>
      </c>
      <c r="O13" s="9" t="s">
        <v>16</v>
      </c>
      <c r="P13" s="9" t="s">
        <v>17</v>
      </c>
      <c r="Q13" s="9" t="s">
        <v>16</v>
      </c>
      <c r="R13" s="9" t="s">
        <v>17</v>
      </c>
      <c r="S13" s="9" t="s">
        <v>16</v>
      </c>
      <c r="T13" s="9" t="s">
        <v>17</v>
      </c>
      <c r="U13" s="9" t="s">
        <v>16</v>
      </c>
    </row>
    <row r="14" ht="19.5" customHeight="1" spans="3:21">
      <c r="C14" s="10" t="s">
        <v>18</v>
      </c>
      <c r="D14" s="11" t="s">
        <v>19</v>
      </c>
      <c r="E14" s="12">
        <f t="shared" ref="E14:Q14" si="0">SUM(E15,E20,E25)</f>
        <v>3107.675</v>
      </c>
      <c r="F14" s="12">
        <f t="shared" si="0"/>
        <v>-478.462</v>
      </c>
      <c r="G14" s="12">
        <f t="shared" si="0"/>
        <v>2942.04</v>
      </c>
      <c r="H14" s="12">
        <f t="shared" si="0"/>
        <v>0</v>
      </c>
      <c r="I14" s="12">
        <f t="shared" si="0"/>
        <v>1180.038</v>
      </c>
      <c r="J14" s="12">
        <f t="shared" si="0"/>
        <v>0</v>
      </c>
      <c r="K14" s="12">
        <f t="shared" si="0"/>
        <v>1180.038</v>
      </c>
      <c r="L14" s="12">
        <f t="shared" si="0"/>
        <v>0</v>
      </c>
      <c r="M14" s="12">
        <f t="shared" si="0"/>
        <v>1180.038</v>
      </c>
      <c r="N14" s="12">
        <f t="shared" si="0"/>
        <v>0</v>
      </c>
      <c r="O14" s="12">
        <f t="shared" si="0"/>
        <v>-3110</v>
      </c>
      <c r="P14" s="12">
        <f t="shared" si="0"/>
        <v>3000</v>
      </c>
      <c r="Q14" s="12">
        <f t="shared" si="0"/>
        <v>-110</v>
      </c>
      <c r="R14" s="12">
        <f t="shared" ref="R14:S14" si="1">SUM(R15,R20,R25)</f>
        <v>0</v>
      </c>
      <c r="S14" s="43">
        <f t="shared" si="1"/>
        <v>-110</v>
      </c>
      <c r="T14" s="43">
        <f t="shared" ref="T14" si="2">SUM(T15,T20,T25)</f>
        <v>0</v>
      </c>
      <c r="U14" s="44">
        <f>SUM(S14:T14)</f>
        <v>-110</v>
      </c>
    </row>
    <row r="15" ht="19.5" customHeight="1" spans="3:21">
      <c r="C15" s="13" t="s">
        <v>20</v>
      </c>
      <c r="D15" s="14" t="s">
        <v>21</v>
      </c>
      <c r="E15" s="15">
        <f t="shared" ref="E15:L15" si="3">SUM(E16-E18)</f>
        <v>3937.175</v>
      </c>
      <c r="F15" s="15">
        <f t="shared" si="3"/>
        <v>-478.462</v>
      </c>
      <c r="G15" s="15">
        <f t="shared" si="3"/>
        <v>4627.14</v>
      </c>
      <c r="H15" s="15">
        <f t="shared" si="3"/>
        <v>3247.9</v>
      </c>
      <c r="I15" s="15">
        <f t="shared" si="3"/>
        <v>4113.038</v>
      </c>
      <c r="J15" s="15">
        <f t="shared" si="3"/>
        <v>0</v>
      </c>
      <c r="K15" s="15">
        <f t="shared" si="3"/>
        <v>4113.038</v>
      </c>
      <c r="L15" s="15">
        <f t="shared" si="3"/>
        <v>0</v>
      </c>
      <c r="M15" s="15">
        <f>SUM(M16)</f>
        <v>4113.038</v>
      </c>
      <c r="N15" s="15">
        <f t="shared" ref="N15:T16" si="4">SUM(N16)</f>
        <v>0</v>
      </c>
      <c r="O15" s="15">
        <f t="shared" si="4"/>
        <v>0</v>
      </c>
      <c r="P15" s="15">
        <f t="shared" si="4"/>
        <v>0</v>
      </c>
      <c r="Q15" s="15">
        <f t="shared" si="4"/>
        <v>0</v>
      </c>
      <c r="R15" s="15">
        <f t="shared" si="4"/>
        <v>0</v>
      </c>
      <c r="S15" s="45">
        <f t="shared" si="4"/>
        <v>0</v>
      </c>
      <c r="T15" s="45">
        <f t="shared" si="4"/>
        <v>0</v>
      </c>
      <c r="U15" s="46">
        <f t="shared" ref="U15:U35" si="5">SUM(S15:T15)</f>
        <v>0</v>
      </c>
    </row>
    <row r="16" ht="23.25" customHeight="1" spans="3:21">
      <c r="C16" s="16" t="s">
        <v>22</v>
      </c>
      <c r="D16" s="17" t="s">
        <v>23</v>
      </c>
      <c r="E16" s="15">
        <f t="shared" ref="E16:K16" si="6">SUM(E17)</f>
        <v>3937.175</v>
      </c>
      <c r="F16" s="15">
        <f t="shared" si="6"/>
        <v>-478.462</v>
      </c>
      <c r="G16" s="18">
        <f t="shared" si="6"/>
        <v>4627.14</v>
      </c>
      <c r="H16" s="18">
        <f t="shared" si="6"/>
        <v>3247.9</v>
      </c>
      <c r="I16" s="18">
        <f t="shared" si="6"/>
        <v>4113.038</v>
      </c>
      <c r="J16" s="18">
        <f t="shared" si="6"/>
        <v>0</v>
      </c>
      <c r="K16" s="18">
        <f t="shared" si="6"/>
        <v>4113.038</v>
      </c>
      <c r="L16" s="36"/>
      <c r="M16" s="39">
        <f>SUM(M17)</f>
        <v>4113.038</v>
      </c>
      <c r="N16" s="39">
        <f t="shared" si="4"/>
        <v>0</v>
      </c>
      <c r="O16" s="40">
        <f t="shared" si="4"/>
        <v>0</v>
      </c>
      <c r="P16" s="40">
        <f t="shared" si="4"/>
        <v>0</v>
      </c>
      <c r="Q16" s="40">
        <f t="shared" si="4"/>
        <v>0</v>
      </c>
      <c r="R16" s="40">
        <f t="shared" si="4"/>
        <v>0</v>
      </c>
      <c r="S16" s="47">
        <f t="shared" si="4"/>
        <v>0</v>
      </c>
      <c r="T16" s="47">
        <f t="shared" si="4"/>
        <v>0</v>
      </c>
      <c r="U16" s="47">
        <f t="shared" si="5"/>
        <v>0</v>
      </c>
    </row>
    <row r="17" ht="27.75" customHeight="1" spans="3:21">
      <c r="C17" s="16" t="s">
        <v>24</v>
      </c>
      <c r="D17" s="19" t="s">
        <v>25</v>
      </c>
      <c r="E17" s="20">
        <v>3937.175</v>
      </c>
      <c r="F17" s="21">
        <v>-478.462</v>
      </c>
      <c r="G17" s="22">
        <v>4627.14</v>
      </c>
      <c r="H17" s="23">
        <v>3247.9</v>
      </c>
      <c r="I17" s="32">
        <v>4113.038</v>
      </c>
      <c r="J17" s="32">
        <v>0</v>
      </c>
      <c r="K17" s="32">
        <f>SUM(I17,J17)</f>
        <v>4113.038</v>
      </c>
      <c r="L17" s="36"/>
      <c r="M17" s="39">
        <v>4113.038</v>
      </c>
      <c r="N17" s="39">
        <v>0</v>
      </c>
      <c r="O17" s="40">
        <v>0</v>
      </c>
      <c r="P17" s="41"/>
      <c r="Q17" s="40">
        <f t="shared" ref="Q17:S17" si="7">SUM(O17,P17)</f>
        <v>0</v>
      </c>
      <c r="R17" s="41"/>
      <c r="S17" s="47">
        <f t="shared" si="7"/>
        <v>0</v>
      </c>
      <c r="T17" s="47">
        <v>0</v>
      </c>
      <c r="U17" s="47">
        <f t="shared" si="5"/>
        <v>0</v>
      </c>
    </row>
    <row r="18" ht="27.75" customHeight="1" spans="3:21">
      <c r="C18" s="16" t="s">
        <v>26</v>
      </c>
      <c r="D18" s="19" t="s">
        <v>27</v>
      </c>
      <c r="E18" s="22">
        <f>E19</f>
        <v>0</v>
      </c>
      <c r="F18" s="24">
        <v>0</v>
      </c>
      <c r="G18" s="22">
        <f>G19</f>
        <v>0</v>
      </c>
      <c r="H18" s="22">
        <f>H19</f>
        <v>0</v>
      </c>
      <c r="I18" s="22">
        <f>I19</f>
        <v>0</v>
      </c>
      <c r="J18" s="22">
        <f>J19</f>
        <v>0</v>
      </c>
      <c r="K18" s="22">
        <f>K19</f>
        <v>0</v>
      </c>
      <c r="L18" s="36"/>
      <c r="M18" s="39">
        <f>SUM(M19)</f>
        <v>0</v>
      </c>
      <c r="N18" s="39">
        <f t="shared" ref="N18:T18" si="8">SUM(N19)</f>
        <v>0</v>
      </c>
      <c r="O18" s="40">
        <f t="shared" si="8"/>
        <v>0</v>
      </c>
      <c r="P18" s="40">
        <f t="shared" si="8"/>
        <v>0</v>
      </c>
      <c r="Q18" s="40">
        <f t="shared" si="8"/>
        <v>0</v>
      </c>
      <c r="R18" s="40">
        <f t="shared" si="8"/>
        <v>0</v>
      </c>
      <c r="S18" s="47">
        <f t="shared" si="8"/>
        <v>0</v>
      </c>
      <c r="T18" s="47">
        <f t="shared" si="8"/>
        <v>0</v>
      </c>
      <c r="U18" s="47">
        <f t="shared" si="5"/>
        <v>0</v>
      </c>
    </row>
    <row r="19" ht="27" customHeight="1" spans="3:21">
      <c r="C19" s="16" t="s">
        <v>28</v>
      </c>
      <c r="D19" s="25" t="s">
        <v>29</v>
      </c>
      <c r="E19" s="26">
        <v>0</v>
      </c>
      <c r="F19" s="27">
        <v>0</v>
      </c>
      <c r="G19" s="22">
        <v>0</v>
      </c>
      <c r="H19" s="23">
        <v>0</v>
      </c>
      <c r="I19" s="32">
        <f>SUM(G19:H19)</f>
        <v>0</v>
      </c>
      <c r="J19" s="32">
        <f>SUM(H19:I19)</f>
        <v>0</v>
      </c>
      <c r="K19" s="32">
        <f>SUM(I19:J19)</f>
        <v>0</v>
      </c>
      <c r="L19" s="36"/>
      <c r="M19" s="39">
        <v>0</v>
      </c>
      <c r="N19" s="39">
        <v>0</v>
      </c>
      <c r="O19" s="40">
        <f>SUM(M19:N19)</f>
        <v>0</v>
      </c>
      <c r="P19" s="41"/>
      <c r="Q19" s="40"/>
      <c r="R19" s="41"/>
      <c r="S19" s="47">
        <v>0</v>
      </c>
      <c r="T19" s="47">
        <v>0</v>
      </c>
      <c r="U19" s="47">
        <f t="shared" si="5"/>
        <v>0</v>
      </c>
    </row>
    <row r="20" ht="19.5" customHeight="1" spans="3:21">
      <c r="C20" s="13" t="s">
        <v>30</v>
      </c>
      <c r="D20" s="28" t="s">
        <v>31</v>
      </c>
      <c r="E20" s="15">
        <f t="shared" ref="E20:Q20" si="9">SUM(E21-E23)</f>
        <v>-829.5</v>
      </c>
      <c r="F20" s="15">
        <f t="shared" si="9"/>
        <v>0</v>
      </c>
      <c r="G20" s="15">
        <f t="shared" si="9"/>
        <v>-1685.1</v>
      </c>
      <c r="H20" s="15">
        <f t="shared" si="9"/>
        <v>-3247.9</v>
      </c>
      <c r="I20" s="15">
        <f t="shared" si="9"/>
        <v>-2933</v>
      </c>
      <c r="J20" s="15">
        <f t="shared" si="9"/>
        <v>0</v>
      </c>
      <c r="K20" s="15">
        <f t="shared" si="9"/>
        <v>-2933</v>
      </c>
      <c r="L20" s="15">
        <f t="shared" si="9"/>
        <v>0</v>
      </c>
      <c r="M20" s="15">
        <f t="shared" si="9"/>
        <v>-2933</v>
      </c>
      <c r="N20" s="15">
        <f t="shared" si="9"/>
        <v>0</v>
      </c>
      <c r="O20" s="15">
        <f t="shared" si="9"/>
        <v>-3110</v>
      </c>
      <c r="P20" s="15">
        <f t="shared" si="9"/>
        <v>3000</v>
      </c>
      <c r="Q20" s="15">
        <f t="shared" si="9"/>
        <v>-110</v>
      </c>
      <c r="R20" s="15">
        <f t="shared" ref="R20:S20" si="10">SUM(R21-R23)</f>
        <v>0</v>
      </c>
      <c r="S20" s="45">
        <f t="shared" si="10"/>
        <v>-110</v>
      </c>
      <c r="T20" s="45">
        <f t="shared" ref="T20" si="11">SUM(T21-T23)</f>
        <v>0</v>
      </c>
      <c r="U20" s="46">
        <f t="shared" si="5"/>
        <v>-110</v>
      </c>
    </row>
    <row r="21" ht="24.75" customHeight="1" spans="3:21">
      <c r="C21" s="16" t="s">
        <v>32</v>
      </c>
      <c r="D21" s="19" t="s">
        <v>33</v>
      </c>
      <c r="E21" s="15">
        <f t="shared" ref="E21:K21" si="12">SUM(E22)</f>
        <v>0</v>
      </c>
      <c r="F21" s="15">
        <f t="shared" si="12"/>
        <v>0</v>
      </c>
      <c r="G21" s="15">
        <f t="shared" si="12"/>
        <v>0</v>
      </c>
      <c r="H21" s="15">
        <f t="shared" si="12"/>
        <v>0</v>
      </c>
      <c r="I21" s="15">
        <f t="shared" si="12"/>
        <v>2000</v>
      </c>
      <c r="J21" s="15">
        <f t="shared" si="12"/>
        <v>0</v>
      </c>
      <c r="K21" s="15">
        <f t="shared" si="12"/>
        <v>2000</v>
      </c>
      <c r="L21" s="36"/>
      <c r="M21" s="39">
        <f>SUM(M22)</f>
        <v>2000</v>
      </c>
      <c r="N21" s="39">
        <f t="shared" ref="N21:T21" si="13">SUM(N22)</f>
        <v>0</v>
      </c>
      <c r="O21" s="40">
        <f t="shared" si="13"/>
        <v>0</v>
      </c>
      <c r="P21" s="40">
        <f t="shared" si="13"/>
        <v>3000</v>
      </c>
      <c r="Q21" s="40">
        <f t="shared" si="13"/>
        <v>3000</v>
      </c>
      <c r="R21" s="40">
        <f t="shared" si="13"/>
        <v>0</v>
      </c>
      <c r="S21" s="47">
        <f t="shared" si="13"/>
        <v>3000</v>
      </c>
      <c r="T21" s="47">
        <f t="shared" si="13"/>
        <v>28500</v>
      </c>
      <c r="U21" s="47">
        <f t="shared" si="5"/>
        <v>31500</v>
      </c>
    </row>
    <row r="22" ht="24.75" customHeight="1" spans="3:21">
      <c r="C22" s="16" t="s">
        <v>34</v>
      </c>
      <c r="D22" s="19" t="s">
        <v>35</v>
      </c>
      <c r="E22" s="20">
        <v>0</v>
      </c>
      <c r="F22" s="21"/>
      <c r="G22" s="22">
        <f>SUM(E22:F22)</f>
        <v>0</v>
      </c>
      <c r="H22" s="22">
        <f>SUM(F22:G22)</f>
        <v>0</v>
      </c>
      <c r="I22" s="22">
        <v>2000</v>
      </c>
      <c r="J22" s="22">
        <v>0</v>
      </c>
      <c r="K22" s="22">
        <f>SUM(I22:J22)</f>
        <v>2000</v>
      </c>
      <c r="L22" s="36"/>
      <c r="M22" s="39">
        <v>2000</v>
      </c>
      <c r="N22" s="39">
        <v>0</v>
      </c>
      <c r="O22" s="40">
        <v>0</v>
      </c>
      <c r="P22" s="40">
        <v>3000</v>
      </c>
      <c r="Q22" s="40">
        <f t="shared" ref="Q22:S35" si="14">SUM(O22,P22)</f>
        <v>3000</v>
      </c>
      <c r="R22" s="40"/>
      <c r="S22" s="47">
        <f t="shared" si="14"/>
        <v>3000</v>
      </c>
      <c r="T22" s="47">
        <v>28500</v>
      </c>
      <c r="U22" s="47">
        <f t="shared" si="5"/>
        <v>31500</v>
      </c>
    </row>
    <row r="23" ht="25.5" spans="3:21">
      <c r="C23" s="16" t="s">
        <v>36</v>
      </c>
      <c r="D23" s="19" t="s">
        <v>37</v>
      </c>
      <c r="E23" s="22">
        <f>E24</f>
        <v>829.5</v>
      </c>
      <c r="F23" s="22">
        <f>F24</f>
        <v>0</v>
      </c>
      <c r="G23" s="22">
        <f>SUM(G24)</f>
        <v>1685.1</v>
      </c>
      <c r="H23" s="22">
        <f>SUM(H24)</f>
        <v>3247.9</v>
      </c>
      <c r="I23" s="22">
        <f>SUM(I24)</f>
        <v>4933</v>
      </c>
      <c r="J23" s="22">
        <f>SUM(J24)</f>
        <v>0</v>
      </c>
      <c r="K23" s="22">
        <f>SUM(K24)</f>
        <v>4933</v>
      </c>
      <c r="L23" s="36"/>
      <c r="M23" s="39">
        <f>SUM(M24)</f>
        <v>4933</v>
      </c>
      <c r="N23" s="39">
        <f t="shared" ref="N23:T23" si="15">SUM(N24)</f>
        <v>0</v>
      </c>
      <c r="O23" s="40">
        <f t="shared" si="15"/>
        <v>3110</v>
      </c>
      <c r="P23" s="40">
        <f t="shared" si="15"/>
        <v>0</v>
      </c>
      <c r="Q23" s="40">
        <f t="shared" si="15"/>
        <v>3110</v>
      </c>
      <c r="R23" s="40">
        <f t="shared" si="15"/>
        <v>0</v>
      </c>
      <c r="S23" s="47">
        <f t="shared" si="15"/>
        <v>3110</v>
      </c>
      <c r="T23" s="47">
        <f t="shared" si="15"/>
        <v>28500</v>
      </c>
      <c r="U23" s="47">
        <f t="shared" si="5"/>
        <v>31610</v>
      </c>
    </row>
    <row r="24" ht="27" customHeight="1" spans="3:21">
      <c r="C24" s="16" t="s">
        <v>38</v>
      </c>
      <c r="D24" s="25" t="s">
        <v>39</v>
      </c>
      <c r="E24" s="26">
        <v>829.5</v>
      </c>
      <c r="F24" s="27"/>
      <c r="G24" s="22">
        <v>1685.1</v>
      </c>
      <c r="H24" s="29">
        <v>3247.9</v>
      </c>
      <c r="I24" s="29">
        <f>SUM(G24,H24)</f>
        <v>4933</v>
      </c>
      <c r="J24" s="29"/>
      <c r="K24" s="29">
        <f>SUM(I24,J24)</f>
        <v>4933</v>
      </c>
      <c r="L24" s="36"/>
      <c r="M24" s="39">
        <v>4933</v>
      </c>
      <c r="N24" s="39">
        <v>0</v>
      </c>
      <c r="O24" s="40">
        <v>3110</v>
      </c>
      <c r="P24" s="41"/>
      <c r="Q24" s="40">
        <f t="shared" si="14"/>
        <v>3110</v>
      </c>
      <c r="R24" s="41"/>
      <c r="S24" s="47">
        <f t="shared" si="14"/>
        <v>3110</v>
      </c>
      <c r="T24" s="47">
        <v>28500</v>
      </c>
      <c r="U24" s="47">
        <f t="shared" si="5"/>
        <v>31610</v>
      </c>
    </row>
    <row r="25" ht="18" customHeight="1" spans="3:21">
      <c r="C25" s="13" t="s">
        <v>40</v>
      </c>
      <c r="D25" s="14" t="s">
        <v>41</v>
      </c>
      <c r="E25" s="30">
        <f t="shared" ref="E25:F27" si="16">E26</f>
        <v>0</v>
      </c>
      <c r="F25" s="30">
        <f t="shared" si="16"/>
        <v>0</v>
      </c>
      <c r="G25" s="30">
        <f>G26</f>
        <v>0</v>
      </c>
      <c r="H25" s="20">
        <f>H26</f>
        <v>0</v>
      </c>
      <c r="I25" s="20">
        <f>I26</f>
        <v>0</v>
      </c>
      <c r="J25" s="20">
        <f>J26</f>
        <v>0</v>
      </c>
      <c r="K25" s="20">
        <f>K26</f>
        <v>0</v>
      </c>
      <c r="L25" s="20">
        <f t="shared" ref="L25:T25" si="17">L26</f>
        <v>0</v>
      </c>
      <c r="M25" s="20">
        <f t="shared" si="17"/>
        <v>0</v>
      </c>
      <c r="N25" s="20">
        <f t="shared" si="17"/>
        <v>0</v>
      </c>
      <c r="O25" s="20">
        <f t="shared" si="17"/>
        <v>0</v>
      </c>
      <c r="P25" s="20">
        <f t="shared" si="17"/>
        <v>0</v>
      </c>
      <c r="Q25" s="20">
        <f t="shared" si="17"/>
        <v>0</v>
      </c>
      <c r="R25" s="20">
        <f t="shared" si="17"/>
        <v>0</v>
      </c>
      <c r="S25" s="48">
        <f t="shared" si="17"/>
        <v>0</v>
      </c>
      <c r="T25" s="48">
        <f t="shared" si="17"/>
        <v>0</v>
      </c>
      <c r="U25" s="46">
        <f t="shared" si="5"/>
        <v>0</v>
      </c>
    </row>
    <row r="26" s="1" customFormat="1" ht="17.25" customHeight="1" spans="3:21">
      <c r="C26" s="16" t="s">
        <v>42</v>
      </c>
      <c r="D26" s="31" t="s">
        <v>43</v>
      </c>
      <c r="E26" s="22">
        <f t="shared" si="16"/>
        <v>0</v>
      </c>
      <c r="F26" s="22"/>
      <c r="G26" s="22">
        <f>SUM(E26:F26)</f>
        <v>0</v>
      </c>
      <c r="H26" s="22">
        <f>SUM(F26:G26)</f>
        <v>0</v>
      </c>
      <c r="I26" s="22">
        <f>SUM(G26:H26)</f>
        <v>0</v>
      </c>
      <c r="J26" s="22">
        <f>SUM(H26:I26)</f>
        <v>0</v>
      </c>
      <c r="K26" s="22">
        <f>SUM(I26:J26)</f>
        <v>0</v>
      </c>
      <c r="L26" s="23"/>
      <c r="M26" s="39">
        <f>SUM(M27)</f>
        <v>0</v>
      </c>
      <c r="N26" s="39">
        <f t="shared" ref="N26:T27" si="18">SUM(N27)</f>
        <v>0</v>
      </c>
      <c r="O26" s="40">
        <f t="shared" si="18"/>
        <v>0</v>
      </c>
      <c r="P26" s="40">
        <f t="shared" si="18"/>
        <v>0</v>
      </c>
      <c r="Q26" s="40">
        <f t="shared" si="18"/>
        <v>0</v>
      </c>
      <c r="R26" s="40">
        <f t="shared" si="18"/>
        <v>0</v>
      </c>
      <c r="S26" s="47">
        <f t="shared" si="18"/>
        <v>0</v>
      </c>
      <c r="T26" s="47">
        <f t="shared" si="18"/>
        <v>0</v>
      </c>
      <c r="U26" s="47">
        <f t="shared" si="5"/>
        <v>0</v>
      </c>
    </row>
    <row r="27" ht="25.5" spans="3:21">
      <c r="C27" s="16" t="s">
        <v>44</v>
      </c>
      <c r="D27" s="31" t="s">
        <v>45</v>
      </c>
      <c r="E27" s="22">
        <f t="shared" si="16"/>
        <v>0</v>
      </c>
      <c r="F27" s="22">
        <f t="shared" si="16"/>
        <v>0</v>
      </c>
      <c r="G27" s="22">
        <f>G28</f>
        <v>0</v>
      </c>
      <c r="H27" s="22">
        <f>H28</f>
        <v>0</v>
      </c>
      <c r="I27" s="22">
        <f>I28</f>
        <v>0</v>
      </c>
      <c r="J27" s="22">
        <f>J28</f>
        <v>0</v>
      </c>
      <c r="K27" s="22">
        <f>K28</f>
        <v>0</v>
      </c>
      <c r="L27" s="36"/>
      <c r="M27" s="39">
        <f>SUM(M28)</f>
        <v>0</v>
      </c>
      <c r="N27" s="39">
        <f t="shared" si="18"/>
        <v>0</v>
      </c>
      <c r="O27" s="40">
        <f t="shared" si="18"/>
        <v>0</v>
      </c>
      <c r="P27" s="40">
        <f t="shared" si="18"/>
        <v>0</v>
      </c>
      <c r="Q27" s="40">
        <f t="shared" si="18"/>
        <v>0</v>
      </c>
      <c r="R27" s="40">
        <f t="shared" si="18"/>
        <v>0</v>
      </c>
      <c r="S27" s="47">
        <f t="shared" si="18"/>
        <v>0</v>
      </c>
      <c r="T27" s="47">
        <f t="shared" si="18"/>
        <v>0</v>
      </c>
      <c r="U27" s="47">
        <f t="shared" si="5"/>
        <v>0</v>
      </c>
    </row>
    <row r="28" ht="25.5" spans="3:21">
      <c r="C28" s="16" t="s">
        <v>46</v>
      </c>
      <c r="D28" s="31" t="s">
        <v>47</v>
      </c>
      <c r="E28" s="22">
        <v>0</v>
      </c>
      <c r="F28" s="22">
        <v>0</v>
      </c>
      <c r="G28" s="22">
        <v>0</v>
      </c>
      <c r="H28" s="32">
        <v>0</v>
      </c>
      <c r="I28" s="32">
        <f>SUM(G28,H28)</f>
        <v>0</v>
      </c>
      <c r="J28" s="32">
        <f>SUM(H28,I28)</f>
        <v>0</v>
      </c>
      <c r="K28" s="32">
        <f>SUM(I28,J28)</f>
        <v>0</v>
      </c>
      <c r="L28" s="36"/>
      <c r="M28" s="39">
        <f t="shared" ref="M28:M35" si="19">SUM(K28:L28)</f>
        <v>0</v>
      </c>
      <c r="N28" s="39">
        <v>0</v>
      </c>
      <c r="O28" s="40">
        <f>SUM(M28:N28)</f>
        <v>0</v>
      </c>
      <c r="P28" s="41"/>
      <c r="Q28" s="40">
        <f t="shared" si="14"/>
        <v>0</v>
      </c>
      <c r="R28" s="41"/>
      <c r="S28" s="47">
        <f t="shared" si="14"/>
        <v>0</v>
      </c>
      <c r="T28" s="47">
        <v>0</v>
      </c>
      <c r="U28" s="47">
        <f t="shared" si="5"/>
        <v>0</v>
      </c>
    </row>
    <row r="29" s="1" customFormat="1" ht="18.75" customHeight="1" spans="3:21">
      <c r="C29" s="13" t="s">
        <v>48</v>
      </c>
      <c r="D29" s="14" t="s">
        <v>49</v>
      </c>
      <c r="E29" s="20">
        <f t="shared" ref="E29:Q29" si="20">E30+E33</f>
        <v>0</v>
      </c>
      <c r="F29" s="20">
        <f t="shared" si="20"/>
        <v>0</v>
      </c>
      <c r="G29" s="20">
        <f t="shared" si="20"/>
        <v>0</v>
      </c>
      <c r="H29" s="20">
        <f t="shared" si="20"/>
        <v>0</v>
      </c>
      <c r="I29" s="20">
        <f t="shared" si="20"/>
        <v>7983.788</v>
      </c>
      <c r="J29" s="20">
        <f t="shared" si="20"/>
        <v>0</v>
      </c>
      <c r="K29" s="20">
        <f t="shared" si="20"/>
        <v>7983.788</v>
      </c>
      <c r="L29" s="20">
        <f t="shared" si="20"/>
        <v>626.549000000003</v>
      </c>
      <c r="M29" s="20">
        <f t="shared" si="20"/>
        <v>8610.337</v>
      </c>
      <c r="N29" s="20">
        <f t="shared" si="20"/>
        <v>0</v>
      </c>
      <c r="O29" s="20">
        <f t="shared" si="20"/>
        <v>0</v>
      </c>
      <c r="P29" s="20">
        <f t="shared" si="20"/>
        <v>25613.83</v>
      </c>
      <c r="Q29" s="20">
        <f t="shared" si="20"/>
        <v>25613.83</v>
      </c>
      <c r="R29" s="20">
        <f t="shared" ref="R29:S29" si="21">R30+R33</f>
        <v>0</v>
      </c>
      <c r="S29" s="48">
        <f t="shared" si="21"/>
        <v>25613.83</v>
      </c>
      <c r="T29" s="48">
        <f t="shared" ref="T29" si="22">T30+T33</f>
        <v>0</v>
      </c>
      <c r="U29" s="46">
        <f t="shared" si="5"/>
        <v>25613.83</v>
      </c>
    </row>
    <row r="30" spans="3:21">
      <c r="C30" s="16" t="s">
        <v>50</v>
      </c>
      <c r="D30" s="31" t="s">
        <v>51</v>
      </c>
      <c r="E30" s="22">
        <f t="shared" ref="E30:T31" si="23">E31</f>
        <v>-240756.991</v>
      </c>
      <c r="F30" s="18">
        <f t="shared" si="23"/>
        <v>6508.32</v>
      </c>
      <c r="G30" s="22">
        <f t="shared" si="23"/>
        <v>-280182.24</v>
      </c>
      <c r="H30" s="22">
        <f t="shared" si="23"/>
        <v>-23165.82</v>
      </c>
      <c r="I30" s="22">
        <f t="shared" si="23"/>
        <v>-303875.235</v>
      </c>
      <c r="J30" s="22">
        <f t="shared" si="23"/>
        <v>-5405.7</v>
      </c>
      <c r="K30" s="22">
        <f t="shared" si="23"/>
        <v>-309280.935</v>
      </c>
      <c r="L30" s="22">
        <f t="shared" si="23"/>
        <v>29381.65</v>
      </c>
      <c r="M30" s="22">
        <f t="shared" si="23"/>
        <v>-279899.285</v>
      </c>
      <c r="N30" s="22">
        <f t="shared" si="23"/>
        <v>-1703.105</v>
      </c>
      <c r="O30" s="22">
        <f t="shared" si="23"/>
        <v>-416220.374</v>
      </c>
      <c r="P30" s="22">
        <f t="shared" si="23"/>
        <v>-40036.701</v>
      </c>
      <c r="Q30" s="22">
        <f t="shared" si="23"/>
        <v>-456257.075</v>
      </c>
      <c r="R30" s="22">
        <f t="shared" si="23"/>
        <v>-3016.62</v>
      </c>
      <c r="S30" s="49">
        <f t="shared" si="23"/>
        <v>-459273.695</v>
      </c>
      <c r="T30" s="49">
        <f t="shared" si="23"/>
        <v>-52798.974</v>
      </c>
      <c r="U30" s="47">
        <f t="shared" si="5"/>
        <v>-512072.669</v>
      </c>
    </row>
    <row r="31" spans="3:21">
      <c r="C31" s="33" t="s">
        <v>52</v>
      </c>
      <c r="D31" s="34" t="s">
        <v>53</v>
      </c>
      <c r="E31" s="26">
        <f t="shared" si="23"/>
        <v>-240756.991</v>
      </c>
      <c r="F31" s="35">
        <f t="shared" si="23"/>
        <v>6508.32</v>
      </c>
      <c r="G31" s="26">
        <f>SUM(G32)</f>
        <v>-280182.24</v>
      </c>
      <c r="H31" s="26">
        <f>SUM(H32)</f>
        <v>-23165.82</v>
      </c>
      <c r="I31" s="26">
        <f>SUM(I32)</f>
        <v>-303875.235</v>
      </c>
      <c r="J31" s="26">
        <f>SUM(J32)</f>
        <v>-5405.7</v>
      </c>
      <c r="K31" s="26">
        <f>SUM(K32)</f>
        <v>-309280.935</v>
      </c>
      <c r="L31" s="26">
        <f t="shared" ref="L31:T31" si="24">SUM(L32)</f>
        <v>29381.65</v>
      </c>
      <c r="M31" s="26">
        <f t="shared" si="24"/>
        <v>-279899.285</v>
      </c>
      <c r="N31" s="26">
        <f t="shared" si="24"/>
        <v>-1703.105</v>
      </c>
      <c r="O31" s="26">
        <f t="shared" si="24"/>
        <v>-416220.374</v>
      </c>
      <c r="P31" s="26">
        <f t="shared" si="24"/>
        <v>-40036.701</v>
      </c>
      <c r="Q31" s="26">
        <f t="shared" si="24"/>
        <v>-456257.075</v>
      </c>
      <c r="R31" s="26">
        <f t="shared" si="24"/>
        <v>-3016.62</v>
      </c>
      <c r="S31" s="50">
        <f t="shared" si="24"/>
        <v>-459273.695</v>
      </c>
      <c r="T31" s="50">
        <f t="shared" si="24"/>
        <v>-52798.974</v>
      </c>
      <c r="U31" s="47">
        <f t="shared" si="5"/>
        <v>-512072.669</v>
      </c>
    </row>
    <row r="32" ht="15.75" customHeight="1" spans="3:21">
      <c r="C32" s="33" t="s">
        <v>54</v>
      </c>
      <c r="D32" s="34" t="s">
        <v>55</v>
      </c>
      <c r="E32" s="26">
        <v>-240756.991</v>
      </c>
      <c r="F32" s="35">
        <v>6508.32</v>
      </c>
      <c r="G32" s="26">
        <v>-280182.24</v>
      </c>
      <c r="H32" s="36">
        <v>-23165.82</v>
      </c>
      <c r="I32" s="39">
        <v>-303875.235</v>
      </c>
      <c r="J32" s="39">
        <v>-5405.7</v>
      </c>
      <c r="K32" s="39">
        <f>I32+J32</f>
        <v>-309280.935</v>
      </c>
      <c r="L32" s="36">
        <v>29381.65</v>
      </c>
      <c r="M32" s="39">
        <f t="shared" si="19"/>
        <v>-279899.285</v>
      </c>
      <c r="N32" s="36">
        <v>-1703.105</v>
      </c>
      <c r="O32" s="40">
        <v>-416220.374</v>
      </c>
      <c r="P32" s="41">
        <v>-40036.701</v>
      </c>
      <c r="Q32" s="40">
        <f t="shared" si="14"/>
        <v>-456257.075</v>
      </c>
      <c r="R32" s="41">
        <v>-3016.62</v>
      </c>
      <c r="S32" s="47">
        <v>-459273.695</v>
      </c>
      <c r="T32" s="47">
        <v>-52798.974</v>
      </c>
      <c r="U32" s="47">
        <f t="shared" si="5"/>
        <v>-512072.669</v>
      </c>
    </row>
    <row r="33" spans="3:21">
      <c r="C33" s="16" t="s">
        <v>56</v>
      </c>
      <c r="D33" s="31" t="s">
        <v>57</v>
      </c>
      <c r="E33" s="22">
        <f t="shared" ref="E33:T34" si="25">E34</f>
        <v>240756.991</v>
      </c>
      <c r="F33" s="18">
        <f t="shared" si="25"/>
        <v>-6508.32</v>
      </c>
      <c r="G33" s="22">
        <f t="shared" si="25"/>
        <v>280182.24</v>
      </c>
      <c r="H33" s="22">
        <f t="shared" si="25"/>
        <v>23165.82</v>
      </c>
      <c r="I33" s="22">
        <f>I34</f>
        <v>311859.023</v>
      </c>
      <c r="J33" s="22">
        <f t="shared" si="25"/>
        <v>5405.7</v>
      </c>
      <c r="K33" s="22">
        <f t="shared" si="25"/>
        <v>317264.723</v>
      </c>
      <c r="L33" s="22">
        <f t="shared" si="25"/>
        <v>-28755.101</v>
      </c>
      <c r="M33" s="22">
        <f t="shared" si="25"/>
        <v>288509.622</v>
      </c>
      <c r="N33" s="22">
        <f t="shared" si="25"/>
        <v>1703.105</v>
      </c>
      <c r="O33" s="22">
        <f t="shared" si="25"/>
        <v>416220.374</v>
      </c>
      <c r="P33" s="22">
        <f t="shared" si="25"/>
        <v>65650.531</v>
      </c>
      <c r="Q33" s="22">
        <f t="shared" si="25"/>
        <v>481870.905</v>
      </c>
      <c r="R33" s="22">
        <f t="shared" si="25"/>
        <v>3016.62</v>
      </c>
      <c r="S33" s="49">
        <f t="shared" si="25"/>
        <v>484887.525</v>
      </c>
      <c r="T33" s="49">
        <f t="shared" si="25"/>
        <v>52798.974</v>
      </c>
      <c r="U33" s="47">
        <f t="shared" si="5"/>
        <v>537686.499</v>
      </c>
    </row>
    <row r="34" spans="3:21">
      <c r="C34" s="33" t="s">
        <v>58</v>
      </c>
      <c r="D34" s="34" t="s">
        <v>59</v>
      </c>
      <c r="E34" s="26">
        <f>SUM(E35)</f>
        <v>240756.991</v>
      </c>
      <c r="F34" s="35">
        <f t="shared" si="25"/>
        <v>-6508.32</v>
      </c>
      <c r="G34" s="26">
        <f t="shared" si="25"/>
        <v>280182.24</v>
      </c>
      <c r="H34" s="26">
        <f t="shared" si="25"/>
        <v>23165.82</v>
      </c>
      <c r="I34" s="26">
        <f t="shared" si="25"/>
        <v>311859.023</v>
      </c>
      <c r="J34" s="26">
        <f t="shared" si="25"/>
        <v>5405.7</v>
      </c>
      <c r="K34" s="26">
        <f t="shared" si="25"/>
        <v>317264.723</v>
      </c>
      <c r="L34" s="26">
        <f t="shared" si="25"/>
        <v>-28755.101</v>
      </c>
      <c r="M34" s="26">
        <f t="shared" si="25"/>
        <v>288509.622</v>
      </c>
      <c r="N34" s="26">
        <f t="shared" si="25"/>
        <v>1703.105</v>
      </c>
      <c r="O34" s="26">
        <f t="shared" si="25"/>
        <v>416220.374</v>
      </c>
      <c r="P34" s="26">
        <f t="shared" si="25"/>
        <v>65650.531</v>
      </c>
      <c r="Q34" s="26">
        <f t="shared" si="25"/>
        <v>481870.905</v>
      </c>
      <c r="R34" s="26">
        <f t="shared" si="25"/>
        <v>3016.62</v>
      </c>
      <c r="S34" s="50">
        <f t="shared" si="25"/>
        <v>484887.525</v>
      </c>
      <c r="T34" s="50">
        <f t="shared" si="25"/>
        <v>52798.974</v>
      </c>
      <c r="U34" s="47">
        <f t="shared" si="5"/>
        <v>537686.499</v>
      </c>
    </row>
    <row r="35" ht="17.25" customHeight="1" spans="3:21">
      <c r="C35" s="33" t="s">
        <v>60</v>
      </c>
      <c r="D35" s="34" t="s">
        <v>61</v>
      </c>
      <c r="E35" s="26">
        <v>240756.991</v>
      </c>
      <c r="F35" s="35">
        <v>-6508.32</v>
      </c>
      <c r="G35" s="26">
        <v>280182.24</v>
      </c>
      <c r="H35" s="36">
        <v>23165.82</v>
      </c>
      <c r="I35" s="39">
        <v>311859.023</v>
      </c>
      <c r="J35" s="39">
        <v>5405.7</v>
      </c>
      <c r="K35" s="39">
        <f>I35+J35</f>
        <v>317264.723</v>
      </c>
      <c r="L35" s="36">
        <v>-28755.101</v>
      </c>
      <c r="M35" s="39">
        <f t="shared" si="19"/>
        <v>288509.622</v>
      </c>
      <c r="N35" s="36">
        <v>1703.105</v>
      </c>
      <c r="O35" s="40">
        <v>416220.374</v>
      </c>
      <c r="P35" s="41">
        <v>65650.531</v>
      </c>
      <c r="Q35" s="40">
        <f t="shared" si="14"/>
        <v>481870.905</v>
      </c>
      <c r="R35" s="41">
        <v>3016.62</v>
      </c>
      <c r="S35" s="47">
        <v>484887.525</v>
      </c>
      <c r="T35" s="47">
        <v>52798.974</v>
      </c>
      <c r="U35" s="47">
        <f t="shared" si="5"/>
        <v>537686.499</v>
      </c>
    </row>
    <row r="36" customHeight="1" spans="3:21">
      <c r="C36" s="7" t="s">
        <v>62</v>
      </c>
      <c r="D36" s="7"/>
      <c r="E36" s="12">
        <f t="shared" ref="E36:K36" si="26">SUM(E14,E29)</f>
        <v>3107.675</v>
      </c>
      <c r="F36" s="12">
        <f t="shared" si="26"/>
        <v>-478.462</v>
      </c>
      <c r="G36" s="12">
        <f t="shared" si="26"/>
        <v>2942.04</v>
      </c>
      <c r="H36" s="12">
        <f t="shared" si="26"/>
        <v>0</v>
      </c>
      <c r="I36" s="12">
        <f t="shared" si="26"/>
        <v>9163.826</v>
      </c>
      <c r="J36" s="12">
        <f t="shared" si="26"/>
        <v>0</v>
      </c>
      <c r="K36" s="12">
        <f t="shared" si="26"/>
        <v>9163.826</v>
      </c>
      <c r="L36" s="12">
        <f t="shared" ref="L36:M36" si="27">SUM(L14,L29)</f>
        <v>626.549000000003</v>
      </c>
      <c r="M36" s="12">
        <f t="shared" si="27"/>
        <v>9790.375</v>
      </c>
      <c r="N36" s="12">
        <f t="shared" ref="N36:O36" si="28">SUM(N14,N29)</f>
        <v>0</v>
      </c>
      <c r="O36" s="12">
        <f t="shared" si="28"/>
        <v>-3110</v>
      </c>
      <c r="P36" s="12">
        <f t="shared" ref="P36:Q36" si="29">SUM(P14,P29)</f>
        <v>28613.83</v>
      </c>
      <c r="Q36" s="12">
        <f t="shared" si="29"/>
        <v>25503.83</v>
      </c>
      <c r="R36" s="12">
        <f t="shared" ref="R36:S36" si="30">SUM(R14,R29)</f>
        <v>0</v>
      </c>
      <c r="S36" s="43">
        <f t="shared" si="30"/>
        <v>25503.83</v>
      </c>
      <c r="T36" s="43">
        <f t="shared" ref="T36:U36" si="31">SUM(T14,T29)</f>
        <v>0</v>
      </c>
      <c r="U36" s="43">
        <f t="shared" si="31"/>
        <v>25503.83</v>
      </c>
    </row>
    <row r="37" spans="3:21">
      <c r="C37" s="7"/>
      <c r="D37" s="7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43"/>
      <c r="T37" s="43"/>
      <c r="U37" s="43"/>
    </row>
    <row r="38" spans="3:13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</row>
    <row r="39" spans="3:13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  <row r="40" spans="3:13">
      <c r="C40" s="37"/>
      <c r="D40" s="37" t="s">
        <v>7</v>
      </c>
      <c r="E40" s="37"/>
      <c r="F40" s="37"/>
      <c r="G40" s="37"/>
      <c r="H40" s="37"/>
      <c r="I40" s="37"/>
      <c r="J40" s="37"/>
      <c r="K40" s="37"/>
      <c r="L40" s="37"/>
      <c r="M40" s="37"/>
    </row>
    <row r="41" spans="3:13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</row>
  </sheetData>
  <mergeCells count="25">
    <mergeCell ref="D2:O2"/>
    <mergeCell ref="D3:O3"/>
    <mergeCell ref="D4:O4"/>
    <mergeCell ref="D5:G5"/>
    <mergeCell ref="C7:I7"/>
    <mergeCell ref="C8:I8"/>
    <mergeCell ref="C9:I9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U36:U37"/>
    <mergeCell ref="C36:D37"/>
  </mergeCells>
  <pageMargins left="0.905511811023622" right="0.196850393700787" top="0.78740157480315" bottom="0.78740157480315" header="0.31496062992126" footer="0.31496062992126"/>
  <pageSetup paperSize="9" scale="7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YYY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PC-1</cp:lastModifiedBy>
  <dcterms:created xsi:type="dcterms:W3CDTF">2001-02-06T16:58:00Z</dcterms:created>
  <cp:lastPrinted>2023-09-06T09:14:00Z</cp:lastPrinted>
  <dcterms:modified xsi:type="dcterms:W3CDTF">2023-09-11T01:15:59Z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771B1F7AD1A342EB94D038E96A9ECBF5_12</vt:lpwstr>
  </property>
  <property fmtid="{D5CDD505-2E9C-101B-9397-08002B2CF9AE}" pid="3" name="KSOProductBuildVer">
    <vt:lpwstr>1049-12.2.0.13201</vt:lpwstr>
  </property>
</Properties>
</file>