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\Решение о бюджете на 2025-2027г\Исполнение за 2024 год\Совет депутатов\"/>
    </mc:Choice>
  </mc:AlternateContent>
  <bookViews>
    <workbookView xWindow="-120" yWindow="-120" windowWidth="29040" windowHeight="15840"/>
  </bookViews>
  <sheets>
    <sheet name="ДЗ" sheetId="2" r:id="rId1"/>
    <sheet name="КЗ" sheetId="1" r:id="rId2"/>
  </sheets>
  <calcPr calcId="162913"/>
</workbook>
</file>

<file path=xl/calcChain.xml><?xml version="1.0" encoding="utf-8"?>
<calcChain xmlns="http://schemas.openxmlformats.org/spreadsheetml/2006/main">
  <c r="M15" i="1" l="1"/>
  <c r="O6" i="1"/>
  <c r="O7" i="1"/>
  <c r="O8" i="1"/>
  <c r="O9" i="1"/>
  <c r="O10" i="1"/>
  <c r="O11" i="1"/>
  <c r="O12" i="1"/>
  <c r="O13" i="1"/>
  <c r="O14" i="1"/>
  <c r="O5" i="1"/>
  <c r="I15" i="1"/>
  <c r="V15" i="2"/>
  <c r="W15" i="2"/>
  <c r="X15" i="2"/>
  <c r="Y6" i="2"/>
  <c r="Y7" i="2"/>
  <c r="Y8" i="2"/>
  <c r="Y9" i="2"/>
  <c r="Y10" i="2"/>
  <c r="Y11" i="2"/>
  <c r="Y12" i="2"/>
  <c r="Y13" i="2"/>
  <c r="Y14" i="2"/>
  <c r="Y5" i="2"/>
  <c r="P6" i="2"/>
  <c r="P7" i="2"/>
  <c r="P8" i="2"/>
  <c r="P9" i="2"/>
  <c r="P10" i="2"/>
  <c r="P11" i="2"/>
  <c r="P12" i="2"/>
  <c r="P13" i="2"/>
  <c r="P14" i="2"/>
  <c r="P5" i="2"/>
  <c r="H6" i="1"/>
  <c r="H7" i="1"/>
  <c r="H8" i="1"/>
  <c r="H9" i="1"/>
  <c r="H10" i="1"/>
  <c r="H11" i="1"/>
  <c r="H12" i="1"/>
  <c r="H13" i="1"/>
  <c r="H14" i="1"/>
  <c r="H5" i="1"/>
  <c r="G15" i="1"/>
  <c r="H12" i="2" l="1"/>
  <c r="C10" i="1"/>
  <c r="G15" i="2"/>
  <c r="AH6" i="2"/>
  <c r="AH7" i="2"/>
  <c r="AH8" i="2"/>
  <c r="AH9" i="2"/>
  <c r="AH10" i="2"/>
  <c r="AH11" i="2"/>
  <c r="AH12" i="2"/>
  <c r="AH13" i="2"/>
  <c r="AH14" i="2"/>
  <c r="L15" i="1" l="1"/>
  <c r="T8" i="1"/>
  <c r="V8" i="1"/>
  <c r="B15" i="1"/>
  <c r="C6" i="1"/>
  <c r="C7" i="1"/>
  <c r="C8" i="1"/>
  <c r="C9" i="1"/>
  <c r="C11" i="1"/>
  <c r="C12" i="1"/>
  <c r="C13" i="1"/>
  <c r="C14" i="1"/>
  <c r="C5" i="1"/>
  <c r="S15" i="2"/>
  <c r="Q15" i="1"/>
  <c r="R15" i="1"/>
  <c r="AH5" i="2"/>
  <c r="AH15" i="2" s="1"/>
  <c r="AG15" i="2"/>
  <c r="T6" i="1"/>
  <c r="N15" i="1"/>
  <c r="O15" i="2"/>
  <c r="AB15" i="2"/>
  <c r="AF15" i="2"/>
  <c r="AE15" i="2"/>
  <c r="AD15" i="2"/>
  <c r="AC15" i="2"/>
  <c r="AA15" i="2"/>
  <c r="Z15" i="2"/>
  <c r="U15" i="2"/>
  <c r="T15" i="2"/>
  <c r="R15" i="2"/>
  <c r="Q15" i="2"/>
  <c r="N15" i="2"/>
  <c r="M15" i="2"/>
  <c r="L15" i="2"/>
  <c r="K15" i="2"/>
  <c r="J15" i="2"/>
  <c r="I15" i="2"/>
  <c r="F15" i="2"/>
  <c r="E15" i="2"/>
  <c r="D15" i="2"/>
  <c r="C15" i="2"/>
  <c r="B15" i="2"/>
  <c r="H14" i="2"/>
  <c r="H13" i="2"/>
  <c r="H11" i="2"/>
  <c r="H10" i="2"/>
  <c r="H9" i="2"/>
  <c r="H8" i="2"/>
  <c r="H7" i="2"/>
  <c r="H6" i="2"/>
  <c r="H5" i="2"/>
  <c r="D15" i="1"/>
  <c r="E15" i="1"/>
  <c r="F15" i="1"/>
  <c r="J15" i="1"/>
  <c r="P15" i="1"/>
  <c r="S15" i="1"/>
  <c r="U15" i="1"/>
  <c r="K15" i="1"/>
  <c r="T7" i="1"/>
  <c r="T9" i="1"/>
  <c r="T14" i="1"/>
  <c r="T10" i="1"/>
  <c r="T11" i="1"/>
  <c r="T12" i="1"/>
  <c r="T13" i="1"/>
  <c r="T5" i="1"/>
  <c r="V6" i="1"/>
  <c r="V7" i="1"/>
  <c r="V9" i="1"/>
  <c r="V14" i="1"/>
  <c r="V10" i="1"/>
  <c r="V11" i="1"/>
  <c r="V12" i="1"/>
  <c r="V13" i="1"/>
  <c r="V5" i="1"/>
  <c r="AI14" i="2" l="1"/>
  <c r="AI13" i="2"/>
  <c r="AI11" i="2"/>
  <c r="AI8" i="2"/>
  <c r="C15" i="1"/>
  <c r="AI12" i="2"/>
  <c r="P15" i="2"/>
  <c r="V15" i="1"/>
  <c r="AI10" i="2"/>
  <c r="W9" i="1"/>
  <c r="O15" i="1"/>
  <c r="H15" i="2"/>
  <c r="AI6" i="2"/>
  <c r="T15" i="1"/>
  <c r="H15" i="1"/>
  <c r="Y15" i="2"/>
  <c r="W5" i="1"/>
  <c r="W13" i="1"/>
  <c r="W11" i="1"/>
  <c r="W10" i="1"/>
  <c r="W12" i="1"/>
  <c r="W14" i="1"/>
  <c r="W7" i="1"/>
  <c r="W8" i="1"/>
  <c r="W6" i="1"/>
  <c r="AI5" i="2"/>
  <c r="AI9" i="2"/>
  <c r="AI7" i="2"/>
  <c r="W15" i="1" l="1"/>
  <c r="AI15" i="2"/>
</calcChain>
</file>

<file path=xl/sharedStrings.xml><?xml version="1.0" encoding="utf-8"?>
<sst xmlns="http://schemas.openxmlformats.org/spreadsheetml/2006/main" count="85" uniqueCount="57">
  <si>
    <t>ГРБС</t>
  </si>
  <si>
    <t>Всего</t>
  </si>
  <si>
    <t>302.23 Расчеты по коммунальным услугам</t>
  </si>
  <si>
    <t>Итого</t>
  </si>
  <si>
    <t>Администрация МО "Окинский район"</t>
  </si>
  <si>
    <t>Финансовое управление администрации МО "Окинский район"</t>
  </si>
  <si>
    <t>Совет депутатов МО "Окинский район"</t>
  </si>
  <si>
    <t>Управление образования администрации МО "Окинский район"</t>
  </si>
  <si>
    <t>Управление культуры администрации МО "Окинский район"</t>
  </si>
  <si>
    <t>Управление делами администрации МО "Окинский район"</t>
  </si>
  <si>
    <t>Контрольно-счетная палата МО "Окинский район"</t>
  </si>
  <si>
    <t>Итого по МР</t>
  </si>
  <si>
    <t>МКУ "Комитет экономики администрации МО "Окинский район"</t>
  </si>
  <si>
    <t>МКУ "Комитет по социальной политике администрации МО "Окинский район"</t>
  </si>
  <si>
    <t>МКУ "Комитет строительства, имущественных и земельных отношений администрации МО "Окинский район"</t>
  </si>
  <si>
    <t>исп. Сайбанова А.Ц.</t>
  </si>
  <si>
    <t>205.21 Расчеты по доходам от операционной аренды</t>
  </si>
  <si>
    <t>208.12 Расчеты с подотчетными лицами по прочим выплатам</t>
  </si>
  <si>
    <t>302.21                Расчеты по услугам связи</t>
  </si>
  <si>
    <t>304.03 Расчеты по удержаниям из выплат по оплате труда</t>
  </si>
  <si>
    <t>208.26 Расчеты с подотчетными лицами по оплате прочих работ, услуг</t>
  </si>
  <si>
    <t>208.34 Расчеты с подотчетными лицами по приобретению материальных запасов</t>
  </si>
  <si>
    <t>303.01 Расчеты по налогу на доходы физических лиц</t>
  </si>
  <si>
    <t>303.07 Расчеты по страховым взносам на обязательное медицинское страхование в Федеральный ФОМС</t>
  </si>
  <si>
    <t>208.21 Расчеты с подотчетными лицами по оплате услуг связи</t>
  </si>
  <si>
    <t>205.23 Расчеты по доходам от платежей при пользовании природными ресурсами</t>
  </si>
  <si>
    <t>205.36 Расчеты по доходам бюджета от возврата субсидий на выполнение государственного (муниципального) задания</t>
  </si>
  <si>
    <t>205.51 Расчеты по безвозмездным поступлениям текущего характера от других бюджетов бюджетной системы Российской Федерации</t>
  </si>
  <si>
    <t>205.53 Расчеты по поступлениям текущего характера в бюджеты бюджетной системы Российской Федерации от бюджетных и автономных учреждений</t>
  </si>
  <si>
    <t>205.61 Расчеты по поступлениям капитального характера от других бюджетов бюджетной системы Российской Федерации</t>
  </si>
  <si>
    <t>206.11 Расчеты по оплате труда</t>
  </si>
  <si>
    <t>206.21 Расчеты по авансам по услугам связи</t>
  </si>
  <si>
    <t>206.23 Расчеты по авансам по коммунальным услугам</t>
  </si>
  <si>
    <t>206.26 Расчеты по авансам по прочим  работам, услугам</t>
  </si>
  <si>
    <t>206.31 Расчеты по авансам по приобретению основных средств</t>
  </si>
  <si>
    <t>206.34 Расчеты по авансам по приобретению материальных запасов</t>
  </si>
  <si>
    <t>208.91 Расчеты с подотчетными лицами по оплате пошлин и сборов</t>
  </si>
  <si>
    <t>303.02 Расчеты по страховым взносам на обязательное социальное страхование на случай временной нетрудоспособности и в связи с материнством</t>
  </si>
  <si>
    <t>303.06 Расчеты по страховым взносам на обязательное социальное страхование от несчастных случаев на производстве и профессиональных заболеваний</t>
  </si>
  <si>
    <t>303.10  Расчеты по страховым взносам на обязательное пенсионное страхование на выплату страховой части трудовой пенсии</t>
  </si>
  <si>
    <t>303.11Расчеты по страховым взносам на обязательное пенсионное страхование на выплату накопительной части трудовой пенсии</t>
  </si>
  <si>
    <t xml:space="preserve">206.41 Расчеты по безвозмездным перечислениям государственным и муниципальным организациям </t>
  </si>
  <si>
    <t xml:space="preserve">303.05 Расчеты по прочим платежам в бюджет </t>
  </si>
  <si>
    <t xml:space="preserve">302.34 Расчеты по приобретению материальных запасов </t>
  </si>
  <si>
    <t xml:space="preserve">303.06 Расчеты по страховым взносам на обязательное социальное страхование от несчастных случаев на производстве и профессиональных заболеваний </t>
  </si>
  <si>
    <t>208.24 Расчеты с подотчетными лицами по оплате арендной платы за пользование имуществом</t>
  </si>
  <si>
    <t>208.62 Расчеты с подотчетными лицами по оплате пособий по социальной помощи населению</t>
  </si>
  <si>
    <t>303.14 Расчеты по единому налоговому платежу</t>
  </si>
  <si>
    <t>303.05 Расчеты по прочим платежам в бюджет</t>
  </si>
  <si>
    <t>303.15 Расчеты по единому страховому тарифу</t>
  </si>
  <si>
    <t>302.25 Расчеты по работам, услугам по содержанию имущества</t>
  </si>
  <si>
    <t>Информация о дебиторской задолженности по МР на 01.01.2025 г.</t>
  </si>
  <si>
    <t>Информация о кредиторской задолженности по МР на 01.01.2025 г.</t>
  </si>
  <si>
    <t>208.96 Расчеты с подотчетными лицами по оплате иных расходов</t>
  </si>
  <si>
    <t>302.11 Расчеты по заработной плате</t>
  </si>
  <si>
    <t>302.26 Расчеты по прочим работам, услугам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</si>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</sst>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distributed"/>
    </xf>
    <xf numFmtId="2" fontId="1" fillId="0" borderId="0" xfId="0" applyNumberFormat="1" applyFont="1"/>
    <xf numFmtId="0" fontId="4" fillId="0" borderId="0" xfId="0" applyFont="1"/>
    <xf numFmtId="0" fontId="1" fillId="0" borderId="0" xfId="0" applyFont="1"/>
    <xf numFmtId="2" fontId="2" fillId="0" borderId="0" xfId="0" applyNumberFormat="1" applyFont="1"/>
    <xf numFmtId="0" fontId="1" fillId="0" borderId="7" xfId="0" applyFont="1" applyBorder="1"/>
    <xf numFmtId="0" fontId="2" fillId="0" borderId="0" xfId="0" applyFont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4" fontId="2" fillId="2" borderId="7" xfId="0" applyNumberFormat="1" applyFont="1" applyFill="1" applyBorder="1"/>
    <xf numFmtId="4" fontId="1" fillId="2" borderId="7" xfId="0" applyNumberFormat="1" applyFont="1" applyFill="1" applyBorder="1"/>
    <xf numFmtId="4" fontId="2" fillId="0" borderId="7" xfId="0" applyNumberFormat="1" applyFont="1" applyBorder="1"/>
    <xf numFmtId="4" fontId="1" fillId="0" borderId="7" xfId="0" applyNumberFormat="1" applyFont="1" applyBorder="1"/>
    <xf numFmtId="4" fontId="6" fillId="2" borderId="7" xfId="0" applyNumberFormat="1" applyFont="1" applyFill="1" applyBorder="1"/>
    <xf numFmtId="4" fontId="5" fillId="2" borderId="7" xfId="0" applyNumberFormat="1" applyFont="1" applyFill="1" applyBorder="1"/>
    <xf numFmtId="4" fontId="2" fillId="0" borderId="0" xfId="0" applyNumberFormat="1" applyFont="1"/>
    <xf numFmtId="0" fontId="2" fillId="0" borderId="2" xfId="0" applyFont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top" wrapText="1"/>
    </xf>
    <xf numFmtId="4" fontId="2" fillId="0" borderId="7" xfId="0" applyNumberFormat="1" applyFont="1" applyFill="1" applyBorder="1"/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2" fillId="0" borderId="0" xfId="0" applyNumberFormat="1" applyFont="1" applyFill="1"/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7"/>
  <sheetViews>
    <sheetView tabSelected="1" view="pageBreakPreview" zoomScale="60" zoomScaleNormal="100" workbookViewId="0">
      <selection activeCell="E27" sqref="E27"/>
    </sheetView>
  </sheetViews>
  <sheetFormatPr defaultRowHeight="15" x14ac:dyDescent="0.25"/>
  <cols>
    <col min="1" max="1" width="43.5703125" customWidth="1"/>
    <col min="2" max="2" width="9.85546875" bestFit="1" customWidth="1"/>
    <col min="3" max="3" width="11.28515625" bestFit="1" customWidth="1"/>
    <col min="4" max="4" width="0.140625" customWidth="1"/>
    <col min="5" max="6" width="13.42578125" bestFit="1" customWidth="1"/>
    <col min="7" max="7" width="0.140625" customWidth="1"/>
    <col min="8" max="8" width="14.85546875" bestFit="1" customWidth="1"/>
    <col min="10" max="10" width="9" customWidth="1"/>
    <col min="11" max="11" width="9.85546875" hidden="1" customWidth="1"/>
    <col min="12" max="12" width="11.28515625" bestFit="1" customWidth="1"/>
    <col min="14" max="14" width="10" hidden="1" customWidth="1"/>
    <col min="15" max="15" width="12.28515625" hidden="1" customWidth="1"/>
    <col min="16" max="16" width="12.28515625" bestFit="1" customWidth="1"/>
    <col min="19" max="19" width="9.140625" hidden="1" customWidth="1"/>
    <col min="20" max="20" width="9.85546875" bestFit="1" customWidth="1"/>
    <col min="21" max="21" width="9.7109375" customWidth="1"/>
    <col min="22" max="22" width="10" customWidth="1"/>
    <col min="23" max="23" width="10" hidden="1" customWidth="1"/>
    <col min="24" max="24" width="9.85546875" customWidth="1"/>
    <col min="25" max="25" width="11.28515625" bestFit="1" customWidth="1"/>
    <col min="26" max="26" width="9.85546875" hidden="1" customWidth="1"/>
    <col min="27" max="27" width="9.140625" hidden="1" customWidth="1"/>
    <col min="28" max="28" width="11.28515625" hidden="1" customWidth="1"/>
    <col min="30" max="32" width="9.140625" hidden="1" customWidth="1"/>
    <col min="33" max="33" width="9.85546875" bestFit="1" customWidth="1"/>
    <col min="34" max="34" width="11.28515625" bestFit="1" customWidth="1"/>
    <col min="35" max="35" width="14.85546875" bestFit="1" customWidth="1"/>
  </cols>
  <sheetData>
    <row r="1" spans="1:36" s="2" customFormat="1" ht="12.75" x14ac:dyDescent="0.2">
      <c r="A1" s="30" t="s">
        <v>51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1"/>
    </row>
    <row r="2" spans="1:36" s="2" customFormat="1" ht="12.75" x14ac:dyDescent="0.2">
      <c r="A2" s="31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5"/>
      <c r="AJ2" s="24"/>
    </row>
    <row r="3" spans="1:36" s="2" customFormat="1" ht="12.75" x14ac:dyDescent="0.2">
      <c r="A3" s="32"/>
      <c r="B3" s="36">
        <v>205</v>
      </c>
      <c r="C3" s="34"/>
      <c r="D3" s="34"/>
      <c r="E3" s="34"/>
      <c r="F3" s="34"/>
      <c r="G3" s="34"/>
      <c r="H3" s="35"/>
      <c r="I3" s="36">
        <v>206</v>
      </c>
      <c r="J3" s="34"/>
      <c r="K3" s="34"/>
      <c r="L3" s="34"/>
      <c r="M3" s="34"/>
      <c r="N3" s="34"/>
      <c r="O3" s="34"/>
      <c r="P3" s="35"/>
      <c r="Q3" s="36">
        <v>208</v>
      </c>
      <c r="R3" s="34"/>
      <c r="S3" s="34"/>
      <c r="T3" s="34"/>
      <c r="U3" s="34"/>
      <c r="V3" s="34"/>
      <c r="W3" s="34"/>
      <c r="X3" s="34"/>
      <c r="Y3" s="35"/>
      <c r="Z3" s="25"/>
      <c r="AA3" s="34"/>
      <c r="AB3" s="34"/>
      <c r="AC3" s="34"/>
      <c r="AD3" s="34"/>
      <c r="AE3" s="34"/>
      <c r="AF3" s="34"/>
      <c r="AG3" s="34"/>
      <c r="AH3" s="35"/>
      <c r="AI3" s="31" t="s">
        <v>1</v>
      </c>
      <c r="AJ3" s="24"/>
    </row>
    <row r="4" spans="1:36" s="2" customFormat="1" ht="174.75" customHeight="1" x14ac:dyDescent="0.2">
      <c r="A4" s="33"/>
      <c r="B4" s="21" t="s">
        <v>16</v>
      </c>
      <c r="C4" s="21" t="s">
        <v>25</v>
      </c>
      <c r="D4" s="21" t="s">
        <v>26</v>
      </c>
      <c r="E4" s="21" t="s">
        <v>27</v>
      </c>
      <c r="F4" s="21" t="s">
        <v>28</v>
      </c>
      <c r="G4" s="21" t="s">
        <v>29</v>
      </c>
      <c r="H4" s="20" t="s">
        <v>3</v>
      </c>
      <c r="I4" s="21" t="s">
        <v>30</v>
      </c>
      <c r="J4" s="21" t="s">
        <v>31</v>
      </c>
      <c r="K4" s="21" t="s">
        <v>32</v>
      </c>
      <c r="L4" s="21" t="s">
        <v>33</v>
      </c>
      <c r="M4" s="21" t="s">
        <v>34</v>
      </c>
      <c r="N4" s="21" t="s">
        <v>35</v>
      </c>
      <c r="O4" s="21" t="s">
        <v>41</v>
      </c>
      <c r="P4" s="20" t="s">
        <v>3</v>
      </c>
      <c r="Q4" s="21" t="s">
        <v>17</v>
      </c>
      <c r="R4" s="21" t="s">
        <v>24</v>
      </c>
      <c r="S4" s="21" t="s">
        <v>45</v>
      </c>
      <c r="T4" s="21" t="s">
        <v>20</v>
      </c>
      <c r="U4" s="21" t="s">
        <v>21</v>
      </c>
      <c r="V4" s="21" t="s">
        <v>46</v>
      </c>
      <c r="W4" s="21" t="s">
        <v>36</v>
      </c>
      <c r="X4" s="21" t="s">
        <v>53</v>
      </c>
      <c r="Y4" s="20" t="s">
        <v>3</v>
      </c>
      <c r="Z4" s="21" t="s">
        <v>22</v>
      </c>
      <c r="AA4" s="21" t="s">
        <v>37</v>
      </c>
      <c r="AB4" s="21" t="s">
        <v>42</v>
      </c>
      <c r="AC4" s="21" t="s">
        <v>38</v>
      </c>
      <c r="AD4" s="21" t="s">
        <v>23</v>
      </c>
      <c r="AE4" s="21" t="s">
        <v>39</v>
      </c>
      <c r="AF4" s="21" t="s">
        <v>40</v>
      </c>
      <c r="AG4" s="21" t="s">
        <v>47</v>
      </c>
      <c r="AH4" s="20" t="s">
        <v>3</v>
      </c>
      <c r="AI4" s="33"/>
      <c r="AJ4" s="24"/>
    </row>
    <row r="5" spans="1:36" s="6" customFormat="1" ht="12.75" x14ac:dyDescent="0.2">
      <c r="A5" s="4" t="s">
        <v>4</v>
      </c>
      <c r="B5" s="22">
        <v>456893.32</v>
      </c>
      <c r="C5" s="12">
        <v>7895804.79</v>
      </c>
      <c r="D5" s="12"/>
      <c r="E5" s="12">
        <v>16765886</v>
      </c>
      <c r="F5" s="12">
        <v>24313519.870000001</v>
      </c>
      <c r="G5" s="12"/>
      <c r="H5" s="13">
        <f t="shared" ref="H5:H14" si="0">SUM(B5:F5)</f>
        <v>49432103.980000004</v>
      </c>
      <c r="I5" s="12">
        <v>7578.45</v>
      </c>
      <c r="J5" s="12">
        <v>450</v>
      </c>
      <c r="K5" s="12"/>
      <c r="L5" s="12">
        <v>33953.800000000003</v>
      </c>
      <c r="M5" s="12"/>
      <c r="N5" s="12"/>
      <c r="O5" s="12"/>
      <c r="P5" s="13">
        <f>SUM(I5:N5)</f>
        <v>41982.25</v>
      </c>
      <c r="Q5" s="14"/>
      <c r="R5" s="14"/>
      <c r="S5" s="14"/>
      <c r="T5" s="14"/>
      <c r="U5" s="14"/>
      <c r="V5" s="14"/>
      <c r="W5" s="14"/>
      <c r="X5" s="14"/>
      <c r="Y5" s="15">
        <f>SUM(Q5:X5)</f>
        <v>0</v>
      </c>
      <c r="Z5" s="14"/>
      <c r="AA5" s="14"/>
      <c r="AB5" s="14"/>
      <c r="AC5" s="14"/>
      <c r="AD5" s="14"/>
      <c r="AE5" s="14"/>
      <c r="AF5" s="14"/>
      <c r="AG5" s="14">
        <v>27310</v>
      </c>
      <c r="AH5" s="13">
        <f>SUM(Z5:AG5)</f>
        <v>27310</v>
      </c>
      <c r="AI5" s="13">
        <f t="shared" ref="AI5:AI14" si="1">H5+P5+Y5+AH5</f>
        <v>49501396.230000004</v>
      </c>
      <c r="AJ5" s="5"/>
    </row>
    <row r="6" spans="1:36" s="6" customFormat="1" ht="25.5" x14ac:dyDescent="0.2">
      <c r="A6" s="4" t="s">
        <v>12</v>
      </c>
      <c r="B6" s="12"/>
      <c r="C6" s="12"/>
      <c r="D6" s="12"/>
      <c r="E6" s="12">
        <v>302700</v>
      </c>
      <c r="F6" s="12"/>
      <c r="G6" s="12"/>
      <c r="H6" s="13">
        <f t="shared" si="0"/>
        <v>302700</v>
      </c>
      <c r="I6" s="12"/>
      <c r="J6" s="12"/>
      <c r="K6" s="12"/>
      <c r="L6" s="12"/>
      <c r="M6" s="12"/>
      <c r="N6" s="12"/>
      <c r="O6" s="12"/>
      <c r="P6" s="13">
        <f t="shared" ref="P6:P14" si="2">SUM(I6:N6)</f>
        <v>0</v>
      </c>
      <c r="Q6" s="14"/>
      <c r="R6" s="14"/>
      <c r="S6" s="14"/>
      <c r="T6" s="14"/>
      <c r="U6" s="14"/>
      <c r="V6" s="14"/>
      <c r="W6" s="14"/>
      <c r="X6" s="14"/>
      <c r="Y6" s="15">
        <f t="shared" ref="Y6:Y14" si="3">SUM(Q6:X6)</f>
        <v>0</v>
      </c>
      <c r="Z6" s="14"/>
      <c r="AA6" s="14"/>
      <c r="AB6" s="14"/>
      <c r="AC6" s="14">
        <v>0.01</v>
      </c>
      <c r="AD6" s="14"/>
      <c r="AE6" s="14"/>
      <c r="AF6" s="14"/>
      <c r="AG6" s="14">
        <v>1197</v>
      </c>
      <c r="AH6" s="13">
        <f t="shared" ref="AH6:AH14" si="4">SUM(Z6:AG6)</f>
        <v>1197.01</v>
      </c>
      <c r="AI6" s="13">
        <f t="shared" si="1"/>
        <v>303897.01</v>
      </c>
      <c r="AJ6" s="5"/>
    </row>
    <row r="7" spans="1:36" s="6" customFormat="1" ht="38.25" x14ac:dyDescent="0.2">
      <c r="A7" s="4" t="s">
        <v>14</v>
      </c>
      <c r="B7" s="12"/>
      <c r="C7" s="12"/>
      <c r="D7" s="12"/>
      <c r="E7" s="12">
        <v>9113600</v>
      </c>
      <c r="F7" s="12"/>
      <c r="G7" s="12"/>
      <c r="H7" s="13">
        <f>SUM(B7:G7)</f>
        <v>9113600</v>
      </c>
      <c r="I7" s="12"/>
      <c r="J7" s="12"/>
      <c r="K7" s="12"/>
      <c r="L7" s="12">
        <v>1050000</v>
      </c>
      <c r="M7" s="12"/>
      <c r="N7" s="12"/>
      <c r="O7" s="12"/>
      <c r="P7" s="13">
        <f t="shared" si="2"/>
        <v>1050000</v>
      </c>
      <c r="Q7" s="14"/>
      <c r="R7" s="14"/>
      <c r="S7" s="14"/>
      <c r="T7" s="14"/>
      <c r="U7" s="14"/>
      <c r="V7" s="14"/>
      <c r="W7" s="14"/>
      <c r="X7" s="14"/>
      <c r="Y7" s="15">
        <f t="shared" si="3"/>
        <v>0</v>
      </c>
      <c r="Z7" s="14"/>
      <c r="AA7" s="14"/>
      <c r="AB7" s="14"/>
      <c r="AC7" s="14">
        <v>30</v>
      </c>
      <c r="AD7" s="14"/>
      <c r="AE7" s="14"/>
      <c r="AF7" s="14"/>
      <c r="AG7" s="14">
        <v>9468</v>
      </c>
      <c r="AH7" s="13">
        <f t="shared" si="4"/>
        <v>9498</v>
      </c>
      <c r="AI7" s="13">
        <f t="shared" si="1"/>
        <v>10173098</v>
      </c>
      <c r="AJ7" s="5"/>
    </row>
    <row r="8" spans="1:36" s="6" customFormat="1" ht="25.5" x14ac:dyDescent="0.2">
      <c r="A8" s="4" t="s">
        <v>13</v>
      </c>
      <c r="B8" s="12"/>
      <c r="C8" s="12"/>
      <c r="D8" s="12"/>
      <c r="E8" s="12">
        <v>19135500</v>
      </c>
      <c r="F8" s="12"/>
      <c r="G8" s="12"/>
      <c r="H8" s="13">
        <f t="shared" si="0"/>
        <v>19135500</v>
      </c>
      <c r="I8" s="12"/>
      <c r="J8" s="12"/>
      <c r="K8" s="12"/>
      <c r="L8" s="12"/>
      <c r="M8" s="12">
        <v>90998</v>
      </c>
      <c r="N8" s="12"/>
      <c r="O8" s="12"/>
      <c r="P8" s="13">
        <f t="shared" si="2"/>
        <v>90998</v>
      </c>
      <c r="Q8" s="14"/>
      <c r="R8" s="14"/>
      <c r="S8" s="14"/>
      <c r="T8" s="14"/>
      <c r="U8" s="14">
        <v>30740.2</v>
      </c>
      <c r="V8" s="14"/>
      <c r="W8" s="14"/>
      <c r="X8" s="14">
        <v>16000</v>
      </c>
      <c r="Y8" s="15">
        <f t="shared" si="3"/>
        <v>46740.2</v>
      </c>
      <c r="Z8" s="14"/>
      <c r="AA8" s="14"/>
      <c r="AB8" s="14"/>
      <c r="AC8" s="14"/>
      <c r="AD8" s="14"/>
      <c r="AE8" s="14"/>
      <c r="AF8" s="14"/>
      <c r="AG8" s="14">
        <v>8718</v>
      </c>
      <c r="AH8" s="13">
        <f t="shared" si="4"/>
        <v>8718</v>
      </c>
      <c r="AI8" s="13">
        <f t="shared" si="1"/>
        <v>19281956.199999999</v>
      </c>
      <c r="AJ8" s="5"/>
    </row>
    <row r="9" spans="1:36" s="6" customFormat="1" ht="25.5" x14ac:dyDescent="0.2">
      <c r="A9" s="4" t="s">
        <v>5</v>
      </c>
      <c r="B9" s="14"/>
      <c r="C9" s="14"/>
      <c r="D9" s="14"/>
      <c r="E9" s="14">
        <v>311368400</v>
      </c>
      <c r="F9" s="14"/>
      <c r="G9" s="14"/>
      <c r="H9" s="13">
        <f t="shared" si="0"/>
        <v>311368400</v>
      </c>
      <c r="I9" s="14"/>
      <c r="J9" s="14"/>
      <c r="K9" s="14"/>
      <c r="L9" s="14"/>
      <c r="M9" s="14"/>
      <c r="N9" s="14"/>
      <c r="O9" s="14"/>
      <c r="P9" s="13">
        <f t="shared" si="2"/>
        <v>0</v>
      </c>
      <c r="Q9" s="14"/>
      <c r="R9" s="14"/>
      <c r="S9" s="14"/>
      <c r="T9" s="14"/>
      <c r="U9" s="14"/>
      <c r="V9" s="14"/>
      <c r="W9" s="14"/>
      <c r="X9" s="14"/>
      <c r="Y9" s="15">
        <f t="shared" si="3"/>
        <v>0</v>
      </c>
      <c r="Z9" s="14"/>
      <c r="AA9" s="14"/>
      <c r="AB9" s="14"/>
      <c r="AC9" s="14"/>
      <c r="AD9" s="14"/>
      <c r="AE9" s="14"/>
      <c r="AF9" s="14"/>
      <c r="AG9" s="14"/>
      <c r="AH9" s="13">
        <f t="shared" si="4"/>
        <v>0</v>
      </c>
      <c r="AI9" s="13">
        <f t="shared" si="1"/>
        <v>311368400</v>
      </c>
      <c r="AJ9" s="7"/>
    </row>
    <row r="10" spans="1:36" s="2" customFormat="1" ht="25.5" x14ac:dyDescent="0.2">
      <c r="A10" s="4" t="s">
        <v>7</v>
      </c>
      <c r="B10" s="14"/>
      <c r="C10" s="14"/>
      <c r="D10" s="14"/>
      <c r="E10" s="14">
        <v>574282300</v>
      </c>
      <c r="F10" s="14">
        <v>5132315.4000000004</v>
      </c>
      <c r="G10" s="14"/>
      <c r="H10" s="13">
        <f t="shared" si="0"/>
        <v>579414615.39999998</v>
      </c>
      <c r="I10" s="14"/>
      <c r="J10" s="14"/>
      <c r="K10" s="14"/>
      <c r="L10" s="14"/>
      <c r="M10" s="14"/>
      <c r="N10" s="14"/>
      <c r="O10" s="14"/>
      <c r="P10" s="13">
        <f t="shared" si="2"/>
        <v>0</v>
      </c>
      <c r="Q10" s="14">
        <v>65</v>
      </c>
      <c r="R10" s="14"/>
      <c r="S10" s="14"/>
      <c r="T10" s="14"/>
      <c r="U10" s="14">
        <v>63450.04</v>
      </c>
      <c r="V10" s="14"/>
      <c r="W10" s="14"/>
      <c r="X10" s="14"/>
      <c r="Y10" s="15">
        <f t="shared" si="3"/>
        <v>63515.040000000001</v>
      </c>
      <c r="Z10" s="14"/>
      <c r="AA10" s="14"/>
      <c r="AB10" s="14"/>
      <c r="AC10" s="14">
        <v>60</v>
      </c>
      <c r="AD10" s="14"/>
      <c r="AE10" s="14"/>
      <c r="AF10" s="14"/>
      <c r="AG10" s="14"/>
      <c r="AH10" s="13">
        <f t="shared" si="4"/>
        <v>60</v>
      </c>
      <c r="AI10" s="13">
        <f t="shared" si="1"/>
        <v>579478190.43999994</v>
      </c>
      <c r="AJ10" s="8"/>
    </row>
    <row r="11" spans="1:36" s="2" customFormat="1" ht="25.5" x14ac:dyDescent="0.2">
      <c r="A11" s="4" t="s">
        <v>8</v>
      </c>
      <c r="B11" s="14"/>
      <c r="C11" s="14"/>
      <c r="D11" s="14"/>
      <c r="E11" s="14">
        <v>66630729</v>
      </c>
      <c r="F11" s="14">
        <v>56955</v>
      </c>
      <c r="G11" s="14"/>
      <c r="H11" s="13">
        <f t="shared" si="0"/>
        <v>66687684</v>
      </c>
      <c r="I11" s="14"/>
      <c r="J11" s="14"/>
      <c r="K11" s="14"/>
      <c r="L11" s="14"/>
      <c r="M11" s="14"/>
      <c r="N11" s="14"/>
      <c r="O11" s="14"/>
      <c r="P11" s="13">
        <f t="shared" si="2"/>
        <v>0</v>
      </c>
      <c r="Q11" s="14"/>
      <c r="R11" s="14"/>
      <c r="S11" s="14"/>
      <c r="T11" s="14"/>
      <c r="U11" s="14"/>
      <c r="V11" s="14"/>
      <c r="W11" s="14"/>
      <c r="X11" s="14"/>
      <c r="Y11" s="15">
        <f t="shared" si="3"/>
        <v>0</v>
      </c>
      <c r="Z11" s="14"/>
      <c r="AA11" s="14"/>
      <c r="AB11" s="14"/>
      <c r="AC11" s="14"/>
      <c r="AD11" s="14"/>
      <c r="AE11" s="14"/>
      <c r="AF11" s="14"/>
      <c r="AG11" s="14"/>
      <c r="AH11" s="13">
        <f t="shared" si="4"/>
        <v>0</v>
      </c>
      <c r="AI11" s="13">
        <f t="shared" si="1"/>
        <v>66687684</v>
      </c>
      <c r="AJ11" s="1"/>
    </row>
    <row r="12" spans="1:36" s="6" customFormat="1" ht="25.5" x14ac:dyDescent="0.2">
      <c r="A12" s="4" t="s">
        <v>9</v>
      </c>
      <c r="B12" s="14"/>
      <c r="C12" s="14"/>
      <c r="D12" s="14"/>
      <c r="E12" s="14"/>
      <c r="F12" s="14">
        <v>6473265.6600000001</v>
      </c>
      <c r="G12" s="14"/>
      <c r="H12" s="13">
        <f>SUM(B12:F12)</f>
        <v>6473265.6600000001</v>
      </c>
      <c r="I12" s="14">
        <v>14172.76</v>
      </c>
      <c r="J12" s="14"/>
      <c r="K12" s="14"/>
      <c r="L12" s="14"/>
      <c r="M12" s="14"/>
      <c r="N12" s="14"/>
      <c r="O12" s="14"/>
      <c r="P12" s="13">
        <f t="shared" si="2"/>
        <v>14172.76</v>
      </c>
      <c r="Q12" s="22">
        <v>2100</v>
      </c>
      <c r="R12" s="14">
        <v>5000</v>
      </c>
      <c r="S12" s="14"/>
      <c r="T12" s="14">
        <v>84474.39</v>
      </c>
      <c r="U12" s="14"/>
      <c r="V12" s="14">
        <v>20000</v>
      </c>
      <c r="W12" s="14"/>
      <c r="X12" s="14"/>
      <c r="Y12" s="15">
        <f t="shared" si="3"/>
        <v>111574.39</v>
      </c>
      <c r="Z12" s="14"/>
      <c r="AA12" s="14"/>
      <c r="AB12" s="14"/>
      <c r="AC12" s="14">
        <v>4356.28</v>
      </c>
      <c r="AD12" s="14"/>
      <c r="AE12" s="14"/>
      <c r="AF12" s="14"/>
      <c r="AG12" s="14">
        <v>198321.61</v>
      </c>
      <c r="AH12" s="13">
        <f t="shared" si="4"/>
        <v>202677.88999999998</v>
      </c>
      <c r="AI12" s="13">
        <f t="shared" si="1"/>
        <v>6801690.6999999993</v>
      </c>
      <c r="AJ12" s="7"/>
    </row>
    <row r="13" spans="1:36" s="6" customFormat="1" ht="25.5" x14ac:dyDescent="0.2">
      <c r="A13" s="4" t="s">
        <v>10</v>
      </c>
      <c r="B13" s="14"/>
      <c r="C13" s="14"/>
      <c r="D13" s="14"/>
      <c r="E13" s="14">
        <v>315500</v>
      </c>
      <c r="F13" s="14"/>
      <c r="G13" s="14"/>
      <c r="H13" s="13">
        <f t="shared" si="0"/>
        <v>315500</v>
      </c>
      <c r="I13" s="14"/>
      <c r="J13" s="14"/>
      <c r="K13" s="14"/>
      <c r="L13" s="14"/>
      <c r="M13" s="14"/>
      <c r="N13" s="14"/>
      <c r="O13" s="14"/>
      <c r="P13" s="13">
        <f t="shared" si="2"/>
        <v>0</v>
      </c>
      <c r="Q13" s="14"/>
      <c r="R13" s="14"/>
      <c r="S13" s="14"/>
      <c r="T13" s="14"/>
      <c r="U13" s="14"/>
      <c r="V13" s="14"/>
      <c r="W13" s="14"/>
      <c r="X13" s="14"/>
      <c r="Y13" s="15">
        <f t="shared" si="3"/>
        <v>0</v>
      </c>
      <c r="Z13" s="14"/>
      <c r="AA13" s="14"/>
      <c r="AB13" s="14"/>
      <c r="AC13" s="14"/>
      <c r="AD13" s="14"/>
      <c r="AE13" s="14"/>
      <c r="AF13" s="14"/>
      <c r="AG13" s="14"/>
      <c r="AH13" s="13">
        <f t="shared" si="4"/>
        <v>0</v>
      </c>
      <c r="AI13" s="13">
        <f t="shared" si="1"/>
        <v>315500</v>
      </c>
      <c r="AJ13" s="7"/>
    </row>
    <row r="14" spans="1:36" s="6" customFormat="1" ht="12.75" x14ac:dyDescent="0.2">
      <c r="A14" s="4" t="s">
        <v>6</v>
      </c>
      <c r="B14" s="14"/>
      <c r="C14" s="14"/>
      <c r="D14" s="14"/>
      <c r="E14" s="14"/>
      <c r="F14" s="14"/>
      <c r="G14" s="14"/>
      <c r="H14" s="13">
        <f t="shared" si="0"/>
        <v>0</v>
      </c>
      <c r="I14" s="14"/>
      <c r="J14" s="14"/>
      <c r="K14" s="14"/>
      <c r="L14" s="14"/>
      <c r="M14" s="14"/>
      <c r="N14" s="14"/>
      <c r="O14" s="14"/>
      <c r="P14" s="13">
        <f t="shared" si="2"/>
        <v>0</v>
      </c>
      <c r="Q14" s="14"/>
      <c r="R14" s="14"/>
      <c r="S14" s="14"/>
      <c r="T14" s="14"/>
      <c r="U14" s="14"/>
      <c r="V14" s="14"/>
      <c r="W14" s="14"/>
      <c r="X14" s="14"/>
      <c r="Y14" s="15">
        <f t="shared" si="3"/>
        <v>0</v>
      </c>
      <c r="Z14" s="14"/>
      <c r="AA14" s="14"/>
      <c r="AB14" s="14"/>
      <c r="AC14" s="14"/>
      <c r="AD14" s="14"/>
      <c r="AE14" s="14"/>
      <c r="AF14" s="14"/>
      <c r="AG14" s="14"/>
      <c r="AH14" s="13">
        <f t="shared" si="4"/>
        <v>0</v>
      </c>
      <c r="AI14" s="13">
        <f t="shared" si="1"/>
        <v>0</v>
      </c>
      <c r="AJ14" s="7"/>
    </row>
    <row r="15" spans="1:36" s="2" customFormat="1" ht="12.75" x14ac:dyDescent="0.2">
      <c r="A15" s="9" t="s">
        <v>11</v>
      </c>
      <c r="B15" s="15">
        <f t="shared" ref="B15:AI15" si="5">SUM(B5:B14)</f>
        <v>456893.32</v>
      </c>
      <c r="C15" s="15">
        <f t="shared" si="5"/>
        <v>7895804.79</v>
      </c>
      <c r="D15" s="15">
        <f t="shared" si="5"/>
        <v>0</v>
      </c>
      <c r="E15" s="15">
        <f t="shared" si="5"/>
        <v>997914615</v>
      </c>
      <c r="F15" s="15">
        <f t="shared" si="5"/>
        <v>35976055.930000007</v>
      </c>
      <c r="G15" s="15">
        <f t="shared" si="5"/>
        <v>0</v>
      </c>
      <c r="H15" s="15">
        <f t="shared" si="5"/>
        <v>1042243369.04</v>
      </c>
      <c r="I15" s="15">
        <f t="shared" si="5"/>
        <v>21751.21</v>
      </c>
      <c r="J15" s="15">
        <f t="shared" si="5"/>
        <v>450</v>
      </c>
      <c r="K15" s="15">
        <f t="shared" si="5"/>
        <v>0</v>
      </c>
      <c r="L15" s="15">
        <f t="shared" si="5"/>
        <v>1083953.8</v>
      </c>
      <c r="M15" s="15">
        <f t="shared" si="5"/>
        <v>90998</v>
      </c>
      <c r="N15" s="15">
        <f t="shared" si="5"/>
        <v>0</v>
      </c>
      <c r="O15" s="15">
        <f t="shared" si="5"/>
        <v>0</v>
      </c>
      <c r="P15" s="15">
        <f t="shared" si="5"/>
        <v>1197153.01</v>
      </c>
      <c r="Q15" s="15">
        <f t="shared" si="5"/>
        <v>2165</v>
      </c>
      <c r="R15" s="15">
        <f t="shared" si="5"/>
        <v>5000</v>
      </c>
      <c r="S15" s="15">
        <f t="shared" si="5"/>
        <v>0</v>
      </c>
      <c r="T15" s="15">
        <f t="shared" si="5"/>
        <v>84474.39</v>
      </c>
      <c r="U15" s="15">
        <f t="shared" si="5"/>
        <v>94190.24</v>
      </c>
      <c r="V15" s="15">
        <f t="shared" si="5"/>
        <v>20000</v>
      </c>
      <c r="W15" s="15">
        <f t="shared" si="5"/>
        <v>0</v>
      </c>
      <c r="X15" s="15">
        <f t="shared" si="5"/>
        <v>16000</v>
      </c>
      <c r="Y15" s="15">
        <f t="shared" si="5"/>
        <v>221829.63</v>
      </c>
      <c r="Z15" s="15">
        <f t="shared" si="5"/>
        <v>0</v>
      </c>
      <c r="AA15" s="15">
        <f t="shared" si="5"/>
        <v>0</v>
      </c>
      <c r="AB15" s="15">
        <f t="shared" si="5"/>
        <v>0</v>
      </c>
      <c r="AC15" s="15">
        <f t="shared" si="5"/>
        <v>4446.29</v>
      </c>
      <c r="AD15" s="15">
        <f t="shared" si="5"/>
        <v>0</v>
      </c>
      <c r="AE15" s="15">
        <f t="shared" si="5"/>
        <v>0</v>
      </c>
      <c r="AF15" s="15">
        <f t="shared" si="5"/>
        <v>0</v>
      </c>
      <c r="AG15" s="15">
        <f t="shared" si="5"/>
        <v>245014.61</v>
      </c>
      <c r="AH15" s="15">
        <f t="shared" si="5"/>
        <v>249460.89999999997</v>
      </c>
      <c r="AI15" s="15">
        <f t="shared" si="5"/>
        <v>1043911812.5799999</v>
      </c>
      <c r="AJ15" s="1"/>
    </row>
    <row r="16" spans="1:36" s="2" customFormat="1" ht="12.75" x14ac:dyDescent="0.2">
      <c r="A16" s="1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"/>
    </row>
    <row r="17" spans="1:36" s="2" customFormat="1" ht="12.75" x14ac:dyDescent="0.2">
      <c r="A17" s="1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"/>
    </row>
    <row r="18" spans="1:36" s="2" customFormat="1" ht="12.75" x14ac:dyDescent="0.2">
      <c r="A18" s="1" t="s">
        <v>15</v>
      </c>
      <c r="B18" s="29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"/>
    </row>
    <row r="19" spans="1:36" s="2" customFormat="1" ht="12.75" x14ac:dyDescent="0.2">
      <c r="A19" s="10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7" spans="1:36" x14ac:dyDescent="0.25">
      <c r="E27" t="s">
        <v>56</v>
      </c>
    </row>
  </sheetData>
  <mergeCells count="8">
    <mergeCell ref="A1:AI1"/>
    <mergeCell ref="A2:A4"/>
    <mergeCell ref="Q2:AI2"/>
    <mergeCell ref="B3:H3"/>
    <mergeCell ref="I3:P3"/>
    <mergeCell ref="Q3:Y3"/>
    <mergeCell ref="AA3:AH3"/>
    <mergeCell ref="AI3:AI4"/>
  </mergeCells>
  <pageMargins left="0.7" right="0.7" top="0.75" bottom="0.75" header="0.3" footer="0.3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"/>
  <sheetViews>
    <sheetView view="pageBreakPreview" zoomScaleSheetLayoutView="100" workbookViewId="0">
      <selection activeCell="S15" sqref="S15"/>
    </sheetView>
  </sheetViews>
  <sheetFormatPr defaultRowHeight="12.75" x14ac:dyDescent="0.2"/>
  <cols>
    <col min="1" max="1" width="40.5703125" style="1" customWidth="1"/>
    <col min="2" max="2" width="10" style="1" customWidth="1"/>
    <col min="3" max="3" width="12.28515625" style="1" bestFit="1" customWidth="1"/>
    <col min="4" max="7" width="10" style="1" customWidth="1"/>
    <col min="8" max="9" width="9.85546875" style="1" customWidth="1"/>
    <col min="10" max="10" width="9.5703125" style="1" customWidth="1"/>
    <col min="11" max="11" width="9.85546875" style="1" bestFit="1" customWidth="1"/>
    <col min="12" max="13" width="9.85546875" style="1" customWidth="1"/>
    <col min="14" max="14" width="10.85546875" style="1" customWidth="1"/>
    <col min="15" max="15" width="12.28515625" style="1" bestFit="1" customWidth="1"/>
    <col min="16" max="18" width="12.5703125" style="1" customWidth="1"/>
    <col min="19" max="19" width="12.7109375" style="1" customWidth="1"/>
    <col min="20" max="20" width="12.140625" style="1" customWidth="1"/>
    <col min="21" max="21" width="11.140625" style="1" bestFit="1" customWidth="1"/>
    <col min="22" max="22" width="10.28515625" style="1" customWidth="1"/>
    <col min="23" max="23" width="12.28515625" style="1" bestFit="1" customWidth="1"/>
    <col min="24" max="24" width="15" style="1" customWidth="1"/>
    <col min="25" max="16384" width="9.140625" style="2"/>
  </cols>
  <sheetData>
    <row r="1" spans="1:24" x14ac:dyDescent="0.2">
      <c r="A1" s="30" t="s">
        <v>52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</row>
    <row r="2" spans="1:24" x14ac:dyDescent="0.2">
      <c r="A2" s="37" t="s">
        <v>0</v>
      </c>
      <c r="B2" s="11"/>
      <c r="C2" s="11"/>
      <c r="D2" s="11"/>
      <c r="E2" s="11"/>
      <c r="F2" s="11"/>
      <c r="G2" s="11"/>
      <c r="H2" s="11"/>
      <c r="I2" s="11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1"/>
    </row>
    <row r="3" spans="1:24" x14ac:dyDescent="0.2">
      <c r="A3" s="38"/>
      <c r="B3" s="40"/>
      <c r="C3" s="41"/>
      <c r="D3" s="42">
        <v>208</v>
      </c>
      <c r="E3" s="40"/>
      <c r="F3" s="40"/>
      <c r="G3" s="40"/>
      <c r="H3" s="41"/>
      <c r="I3" s="28"/>
      <c r="J3" s="40"/>
      <c r="K3" s="40"/>
      <c r="L3" s="40"/>
      <c r="M3" s="40"/>
      <c r="N3" s="40"/>
      <c r="O3" s="41"/>
      <c r="P3" s="19"/>
      <c r="Q3" s="27"/>
      <c r="R3" s="26"/>
      <c r="S3" s="40"/>
      <c r="T3" s="41"/>
      <c r="U3" s="42">
        <v>304</v>
      </c>
      <c r="V3" s="41"/>
      <c r="W3" s="37" t="s">
        <v>1</v>
      </c>
    </row>
    <row r="4" spans="1:24" ht="126.75" customHeight="1" x14ac:dyDescent="0.2">
      <c r="A4" s="39"/>
      <c r="B4" s="3" t="s">
        <v>16</v>
      </c>
      <c r="C4" s="20" t="s">
        <v>3</v>
      </c>
      <c r="D4" s="21" t="s">
        <v>17</v>
      </c>
      <c r="E4" s="21" t="s">
        <v>20</v>
      </c>
      <c r="F4" s="21" t="s">
        <v>21</v>
      </c>
      <c r="G4" s="21" t="s">
        <v>53</v>
      </c>
      <c r="H4" s="20" t="s">
        <v>3</v>
      </c>
      <c r="I4" s="21" t="s">
        <v>54</v>
      </c>
      <c r="J4" s="21" t="s">
        <v>18</v>
      </c>
      <c r="K4" s="21" t="s">
        <v>2</v>
      </c>
      <c r="L4" s="21" t="s">
        <v>50</v>
      </c>
      <c r="M4" s="21" t="s">
        <v>55</v>
      </c>
      <c r="N4" s="21" t="s">
        <v>43</v>
      </c>
      <c r="O4" s="20" t="s">
        <v>3</v>
      </c>
      <c r="P4" s="21" t="s">
        <v>22</v>
      </c>
      <c r="Q4" s="21" t="s">
        <v>48</v>
      </c>
      <c r="R4" s="21" t="s">
        <v>44</v>
      </c>
      <c r="S4" s="21" t="s">
        <v>49</v>
      </c>
      <c r="T4" s="20" t="s">
        <v>3</v>
      </c>
      <c r="U4" s="21" t="s">
        <v>19</v>
      </c>
      <c r="V4" s="20" t="s">
        <v>3</v>
      </c>
      <c r="W4" s="39"/>
    </row>
    <row r="5" spans="1:24" s="6" customFormat="1" x14ac:dyDescent="0.2">
      <c r="A5" s="4" t="s">
        <v>4</v>
      </c>
      <c r="B5" s="12">
        <v>7959.6</v>
      </c>
      <c r="C5" s="13">
        <f t="shared" ref="C5:C14" si="0">SUM(B5:B5)</f>
        <v>7959.6</v>
      </c>
      <c r="D5" s="12"/>
      <c r="E5" s="12"/>
      <c r="F5" s="12"/>
      <c r="G5" s="12">
        <v>2000</v>
      </c>
      <c r="H5" s="13">
        <f>SUM(D5:G5)</f>
        <v>2000</v>
      </c>
      <c r="I5" s="12"/>
      <c r="J5" s="14"/>
      <c r="K5" s="14">
        <v>66868.479999999996</v>
      </c>
      <c r="L5" s="14"/>
      <c r="M5" s="14"/>
      <c r="N5" s="14"/>
      <c r="O5" s="15">
        <f>SUM(I5:N5)</f>
        <v>66868.479999999996</v>
      </c>
      <c r="P5" s="14"/>
      <c r="Q5" s="14"/>
      <c r="R5" s="14"/>
      <c r="S5" s="14">
        <v>661584.85</v>
      </c>
      <c r="T5" s="13">
        <f t="shared" ref="T5:T14" si="1">SUM(P5:S5)</f>
        <v>661584.85</v>
      </c>
      <c r="U5" s="16"/>
      <c r="V5" s="17">
        <f>U5</f>
        <v>0</v>
      </c>
      <c r="W5" s="13">
        <f t="shared" ref="W5:W14" si="2">C5+H5+O5+T5+V5</f>
        <v>738412.92999999993</v>
      </c>
      <c r="X5" s="5"/>
    </row>
    <row r="6" spans="1:24" s="6" customFormat="1" ht="25.5" x14ac:dyDescent="0.2">
      <c r="A6" s="4" t="s">
        <v>12</v>
      </c>
      <c r="B6" s="12"/>
      <c r="C6" s="13">
        <f t="shared" si="0"/>
        <v>0</v>
      </c>
      <c r="D6" s="12"/>
      <c r="E6" s="12"/>
      <c r="F6" s="12"/>
      <c r="G6" s="12"/>
      <c r="H6" s="13">
        <f t="shared" ref="H6:H14" si="3">SUM(D6:G6)</f>
        <v>0</v>
      </c>
      <c r="I6" s="12"/>
      <c r="J6" s="14"/>
      <c r="K6" s="14"/>
      <c r="L6" s="14"/>
      <c r="M6" s="14"/>
      <c r="N6" s="14"/>
      <c r="O6" s="15">
        <f t="shared" ref="O6:O14" si="4">SUM(I6:N6)</f>
        <v>0</v>
      </c>
      <c r="P6" s="14"/>
      <c r="Q6" s="14"/>
      <c r="R6" s="14"/>
      <c r="S6" s="14">
        <v>209846.69</v>
      </c>
      <c r="T6" s="13">
        <f t="shared" si="1"/>
        <v>209846.69</v>
      </c>
      <c r="U6" s="12"/>
      <c r="V6" s="17">
        <f t="shared" ref="V6:V13" si="5">U6</f>
        <v>0</v>
      </c>
      <c r="W6" s="13">
        <f t="shared" si="2"/>
        <v>209846.69</v>
      </c>
      <c r="X6" s="5"/>
    </row>
    <row r="7" spans="1:24" s="6" customFormat="1" ht="38.25" x14ac:dyDescent="0.2">
      <c r="A7" s="4" t="s">
        <v>14</v>
      </c>
      <c r="B7" s="12"/>
      <c r="C7" s="13">
        <f t="shared" si="0"/>
        <v>0</v>
      </c>
      <c r="D7" s="12"/>
      <c r="E7" s="12"/>
      <c r="F7" s="12"/>
      <c r="G7" s="12"/>
      <c r="H7" s="13">
        <f t="shared" si="3"/>
        <v>0</v>
      </c>
      <c r="I7" s="12"/>
      <c r="J7" s="14"/>
      <c r="K7" s="14">
        <v>6075.06</v>
      </c>
      <c r="L7" s="14"/>
      <c r="M7" s="14"/>
      <c r="N7" s="14"/>
      <c r="O7" s="15">
        <f t="shared" si="4"/>
        <v>6075.06</v>
      </c>
      <c r="P7" s="14"/>
      <c r="Q7" s="14">
        <v>8836463.4600000009</v>
      </c>
      <c r="R7" s="14"/>
      <c r="S7" s="14">
        <v>142247.46</v>
      </c>
      <c r="T7" s="13">
        <f t="shared" si="1"/>
        <v>8978710.9200000018</v>
      </c>
      <c r="U7" s="12"/>
      <c r="V7" s="17">
        <f>U7</f>
        <v>0</v>
      </c>
      <c r="W7" s="13">
        <f t="shared" si="2"/>
        <v>8984785.9800000023</v>
      </c>
      <c r="X7" s="5"/>
    </row>
    <row r="8" spans="1:24" s="6" customFormat="1" ht="25.5" x14ac:dyDescent="0.2">
      <c r="A8" s="4" t="s">
        <v>13</v>
      </c>
      <c r="B8" s="12"/>
      <c r="C8" s="13">
        <f t="shared" si="0"/>
        <v>0</v>
      </c>
      <c r="D8" s="12"/>
      <c r="E8" s="12"/>
      <c r="F8" s="12">
        <v>0.7</v>
      </c>
      <c r="G8" s="12"/>
      <c r="H8" s="13">
        <f t="shared" si="3"/>
        <v>0.7</v>
      </c>
      <c r="I8" s="12"/>
      <c r="J8" s="14"/>
      <c r="K8" s="14"/>
      <c r="L8" s="14"/>
      <c r="M8" s="14"/>
      <c r="N8" s="14"/>
      <c r="O8" s="15">
        <f t="shared" si="4"/>
        <v>0</v>
      </c>
      <c r="P8" s="14">
        <v>197.79</v>
      </c>
      <c r="Q8" s="14"/>
      <c r="R8" s="14"/>
      <c r="S8" s="14">
        <v>118001.03</v>
      </c>
      <c r="T8" s="13">
        <f t="shared" si="1"/>
        <v>118198.81999999999</v>
      </c>
      <c r="U8" s="12">
        <v>70.37</v>
      </c>
      <c r="V8" s="17">
        <f t="shared" si="5"/>
        <v>70.37</v>
      </c>
      <c r="W8" s="13">
        <f t="shared" si="2"/>
        <v>118269.88999999998</v>
      </c>
      <c r="X8" s="5"/>
    </row>
    <row r="9" spans="1:24" s="6" customFormat="1" ht="29.25" customHeight="1" x14ac:dyDescent="0.2">
      <c r="A9" s="4" t="s">
        <v>5</v>
      </c>
      <c r="B9" s="14"/>
      <c r="C9" s="13">
        <f t="shared" si="0"/>
        <v>0</v>
      </c>
      <c r="D9" s="14"/>
      <c r="E9" s="14"/>
      <c r="F9" s="14"/>
      <c r="G9" s="14"/>
      <c r="H9" s="13">
        <f t="shared" si="3"/>
        <v>0</v>
      </c>
      <c r="I9" s="12"/>
      <c r="J9" s="14"/>
      <c r="K9" s="14"/>
      <c r="L9" s="14"/>
      <c r="M9" s="14"/>
      <c r="N9" s="14"/>
      <c r="O9" s="15">
        <f t="shared" si="4"/>
        <v>0</v>
      </c>
      <c r="P9" s="14"/>
      <c r="Q9" s="14"/>
      <c r="R9" s="14"/>
      <c r="S9" s="14">
        <v>241626.46</v>
      </c>
      <c r="T9" s="13">
        <f t="shared" si="1"/>
        <v>241626.46</v>
      </c>
      <c r="U9" s="14"/>
      <c r="V9" s="17">
        <f t="shared" si="5"/>
        <v>0</v>
      </c>
      <c r="W9" s="13">
        <f t="shared" si="2"/>
        <v>241626.46</v>
      </c>
      <c r="X9" s="7"/>
    </row>
    <row r="10" spans="1:24" ht="25.5" x14ac:dyDescent="0.2">
      <c r="A10" s="4" t="s">
        <v>7</v>
      </c>
      <c r="B10" s="14"/>
      <c r="C10" s="13">
        <f t="shared" si="0"/>
        <v>0</v>
      </c>
      <c r="D10" s="14"/>
      <c r="E10" s="14">
        <v>525</v>
      </c>
      <c r="F10" s="14">
        <v>5681</v>
      </c>
      <c r="G10" s="14"/>
      <c r="H10" s="13">
        <f t="shared" si="3"/>
        <v>6206</v>
      </c>
      <c r="I10" s="12"/>
      <c r="J10" s="14"/>
      <c r="K10" s="14"/>
      <c r="L10" s="14"/>
      <c r="M10" s="14"/>
      <c r="N10" s="14">
        <v>900</v>
      </c>
      <c r="O10" s="15">
        <f t="shared" si="4"/>
        <v>900</v>
      </c>
      <c r="P10" s="14">
        <v>330</v>
      </c>
      <c r="Q10" s="14">
        <v>838435.54</v>
      </c>
      <c r="R10" s="14">
        <v>379.04</v>
      </c>
      <c r="S10" s="14">
        <v>425300.93</v>
      </c>
      <c r="T10" s="13">
        <f t="shared" si="1"/>
        <v>1264445.51</v>
      </c>
      <c r="U10" s="14"/>
      <c r="V10" s="17">
        <f t="shared" si="5"/>
        <v>0</v>
      </c>
      <c r="W10" s="13">
        <f t="shared" si="2"/>
        <v>1271551.51</v>
      </c>
      <c r="X10" s="8"/>
    </row>
    <row r="11" spans="1:24" ht="25.5" x14ac:dyDescent="0.2">
      <c r="A11" s="4" t="s">
        <v>8</v>
      </c>
      <c r="B11" s="14"/>
      <c r="C11" s="13">
        <f t="shared" si="0"/>
        <v>0</v>
      </c>
      <c r="D11" s="14"/>
      <c r="E11" s="14"/>
      <c r="F11" s="14"/>
      <c r="G11" s="14"/>
      <c r="H11" s="13">
        <f t="shared" si="3"/>
        <v>0</v>
      </c>
      <c r="I11" s="12"/>
      <c r="J11" s="14"/>
      <c r="K11" s="14"/>
      <c r="L11" s="14"/>
      <c r="M11" s="14"/>
      <c r="N11" s="14"/>
      <c r="O11" s="15">
        <f t="shared" si="4"/>
        <v>0</v>
      </c>
      <c r="P11" s="14"/>
      <c r="Q11" s="14"/>
      <c r="R11" s="14">
        <v>3385.27</v>
      </c>
      <c r="S11" s="14">
        <v>515398.75</v>
      </c>
      <c r="T11" s="13">
        <f t="shared" si="1"/>
        <v>518784.02</v>
      </c>
      <c r="U11" s="14"/>
      <c r="V11" s="17">
        <f t="shared" si="5"/>
        <v>0</v>
      </c>
      <c r="W11" s="13">
        <f t="shared" si="2"/>
        <v>518784.02</v>
      </c>
    </row>
    <row r="12" spans="1:24" s="6" customFormat="1" ht="25.5" x14ac:dyDescent="0.2">
      <c r="A12" s="4" t="s">
        <v>9</v>
      </c>
      <c r="B12" s="14"/>
      <c r="C12" s="13">
        <f t="shared" si="0"/>
        <v>0</v>
      </c>
      <c r="D12" s="14">
        <v>5100</v>
      </c>
      <c r="E12" s="14">
        <v>16509</v>
      </c>
      <c r="F12" s="14">
        <v>7505.34</v>
      </c>
      <c r="G12" s="14"/>
      <c r="H12" s="13">
        <f t="shared" si="3"/>
        <v>29114.34</v>
      </c>
      <c r="I12" s="12">
        <v>22680.639999999999</v>
      </c>
      <c r="J12" s="14">
        <v>13407.62</v>
      </c>
      <c r="K12" s="14">
        <v>8902.5300000000007</v>
      </c>
      <c r="L12" s="14"/>
      <c r="M12" s="14">
        <v>432</v>
      </c>
      <c r="N12" s="14">
        <v>1790</v>
      </c>
      <c r="O12" s="15">
        <f t="shared" si="4"/>
        <v>47212.79</v>
      </c>
      <c r="P12" s="14"/>
      <c r="Q12" s="14"/>
      <c r="R12" s="14"/>
      <c r="S12" s="14">
        <v>223862.54</v>
      </c>
      <c r="T12" s="13">
        <f t="shared" si="1"/>
        <v>223862.54</v>
      </c>
      <c r="U12" s="14">
        <v>2106.54</v>
      </c>
      <c r="V12" s="17">
        <f t="shared" si="5"/>
        <v>2106.54</v>
      </c>
      <c r="W12" s="13">
        <f t="shared" si="2"/>
        <v>302296.21000000002</v>
      </c>
      <c r="X12" s="7"/>
    </row>
    <row r="13" spans="1:24" s="6" customFormat="1" ht="25.5" x14ac:dyDescent="0.2">
      <c r="A13" s="4" t="s">
        <v>10</v>
      </c>
      <c r="B13" s="14"/>
      <c r="C13" s="13">
        <f t="shared" si="0"/>
        <v>0</v>
      </c>
      <c r="D13" s="14"/>
      <c r="E13" s="14"/>
      <c r="F13" s="14"/>
      <c r="G13" s="14"/>
      <c r="H13" s="13">
        <f t="shared" si="3"/>
        <v>0</v>
      </c>
      <c r="I13" s="12"/>
      <c r="J13" s="14"/>
      <c r="K13" s="14"/>
      <c r="L13" s="14"/>
      <c r="M13" s="14"/>
      <c r="N13" s="14"/>
      <c r="O13" s="15">
        <f t="shared" si="4"/>
        <v>0</v>
      </c>
      <c r="P13" s="14"/>
      <c r="Q13" s="14"/>
      <c r="R13" s="14"/>
      <c r="S13" s="14">
        <v>82919.72</v>
      </c>
      <c r="T13" s="13">
        <f t="shared" si="1"/>
        <v>82919.72</v>
      </c>
      <c r="U13" s="14"/>
      <c r="V13" s="17">
        <f t="shared" si="5"/>
        <v>0</v>
      </c>
      <c r="W13" s="13">
        <f t="shared" si="2"/>
        <v>82919.72</v>
      </c>
      <c r="X13" s="7"/>
    </row>
    <row r="14" spans="1:24" s="6" customFormat="1" x14ac:dyDescent="0.2">
      <c r="A14" s="4" t="s">
        <v>6</v>
      </c>
      <c r="B14" s="14"/>
      <c r="C14" s="13">
        <f t="shared" si="0"/>
        <v>0</v>
      </c>
      <c r="D14" s="14"/>
      <c r="E14" s="14"/>
      <c r="F14" s="14"/>
      <c r="G14" s="14"/>
      <c r="H14" s="13">
        <f t="shared" si="3"/>
        <v>0</v>
      </c>
      <c r="I14" s="12"/>
      <c r="J14" s="14"/>
      <c r="K14" s="14"/>
      <c r="L14" s="14"/>
      <c r="M14" s="14"/>
      <c r="N14" s="14"/>
      <c r="O14" s="15">
        <f t="shared" si="4"/>
        <v>0</v>
      </c>
      <c r="P14" s="14"/>
      <c r="Q14" s="14"/>
      <c r="R14" s="14"/>
      <c r="S14" s="14">
        <v>106252.47</v>
      </c>
      <c r="T14" s="13">
        <f t="shared" si="1"/>
        <v>106252.47</v>
      </c>
      <c r="U14" s="14"/>
      <c r="V14" s="17">
        <f>U14</f>
        <v>0</v>
      </c>
      <c r="W14" s="13">
        <f t="shared" si="2"/>
        <v>106252.47</v>
      </c>
      <c r="X14" s="7"/>
    </row>
    <row r="15" spans="1:24" x14ac:dyDescent="0.2">
      <c r="A15" s="9" t="s">
        <v>11</v>
      </c>
      <c r="B15" s="15">
        <f t="shared" ref="B15:J15" si="6">SUM(B5:B14)</f>
        <v>7959.6</v>
      </c>
      <c r="C15" s="15">
        <f t="shared" si="6"/>
        <v>7959.6</v>
      </c>
      <c r="D15" s="15">
        <f t="shared" si="6"/>
        <v>5100</v>
      </c>
      <c r="E15" s="15">
        <f t="shared" si="6"/>
        <v>17034</v>
      </c>
      <c r="F15" s="15">
        <f t="shared" si="6"/>
        <v>13187.04</v>
      </c>
      <c r="G15" s="15">
        <f t="shared" si="6"/>
        <v>2000</v>
      </c>
      <c r="H15" s="15">
        <f t="shared" si="6"/>
        <v>37321.040000000001</v>
      </c>
      <c r="I15" s="15">
        <f t="shared" si="6"/>
        <v>22680.639999999999</v>
      </c>
      <c r="J15" s="15">
        <f t="shared" si="6"/>
        <v>13407.62</v>
      </c>
      <c r="K15" s="15">
        <f>SUM(K5:K14)</f>
        <v>81846.069999999992</v>
      </c>
      <c r="L15" s="15">
        <f>SUM(L5:L14)</f>
        <v>0</v>
      </c>
      <c r="M15" s="15">
        <f>SUM(M5:M14)</f>
        <v>432</v>
      </c>
      <c r="N15" s="15">
        <f t="shared" ref="N15:W15" si="7">SUM(N5:N14)</f>
        <v>2690</v>
      </c>
      <c r="O15" s="15">
        <f t="shared" si="7"/>
        <v>121056.32999999999</v>
      </c>
      <c r="P15" s="15">
        <f t="shared" si="7"/>
        <v>527.79</v>
      </c>
      <c r="Q15" s="15">
        <f t="shared" si="7"/>
        <v>9674899</v>
      </c>
      <c r="R15" s="15">
        <f t="shared" si="7"/>
        <v>3764.31</v>
      </c>
      <c r="S15" s="15">
        <f t="shared" si="7"/>
        <v>2727040.9000000004</v>
      </c>
      <c r="T15" s="15">
        <f t="shared" si="7"/>
        <v>12406232.000000002</v>
      </c>
      <c r="U15" s="15">
        <f t="shared" si="7"/>
        <v>2176.91</v>
      </c>
      <c r="V15" s="15">
        <f t="shared" si="7"/>
        <v>2176.91</v>
      </c>
      <c r="W15" s="15">
        <f t="shared" si="7"/>
        <v>12574745.880000005</v>
      </c>
    </row>
    <row r="16" spans="1:24" x14ac:dyDescent="0.2"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</row>
    <row r="17" spans="1:23" x14ac:dyDescent="0.2"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</row>
    <row r="18" spans="1:23" x14ac:dyDescent="0.2">
      <c r="A18" s="1" t="s">
        <v>15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</row>
    <row r="19" spans="1:23" x14ac:dyDescent="0.2">
      <c r="A19" s="10"/>
    </row>
  </sheetData>
  <mergeCells count="9">
    <mergeCell ref="A1:W1"/>
    <mergeCell ref="A2:A4"/>
    <mergeCell ref="J2:W2"/>
    <mergeCell ref="J3:O3"/>
    <mergeCell ref="S3:T3"/>
    <mergeCell ref="U3:V3"/>
    <mergeCell ref="W3:W4"/>
    <mergeCell ref="D3:H3"/>
    <mergeCell ref="B3:C3"/>
  </mergeCells>
  <pageMargins left="0.70866141732283472" right="0.2" top="0.2" bottom="0.2" header="0.2" footer="0.2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ДЗ</vt:lpstr>
      <vt:lpstr>КЗ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Дарима</dc:creator>
  <cp:lastModifiedBy>admin777</cp:lastModifiedBy>
  <cp:lastPrinted>2025-03-24T05:14:01Z</cp:lastPrinted>
  <dcterms:created xsi:type="dcterms:W3CDTF">2018-03-28T05:49:39Z</dcterms:created>
  <dcterms:modified xsi:type="dcterms:W3CDTF">2025-04-23T00:47:49Z</dcterms:modified>
</cp:coreProperties>
</file>