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-120" yWindow="-120" windowWidth="29040" windowHeight="15840"/>
  </bookViews>
  <sheets>
    <sheet name="2025-2026" sheetId="6" r:id="rId1"/>
  </sheets>
  <definedNames>
    <definedName name="_xlnm.Print_Area" localSheetId="0">'2025-2026'!$A$1:$O$32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32" i="6"/>
  <c r="L30"/>
  <c r="M30"/>
  <c r="K28"/>
  <c r="L28"/>
  <c r="M28"/>
  <c r="K25"/>
  <c r="L25"/>
  <c r="M25"/>
  <c r="K23"/>
  <c r="L23"/>
  <c r="M23"/>
  <c r="K19"/>
  <c r="L19"/>
  <c r="M19"/>
  <c r="K17"/>
  <c r="L17"/>
  <c r="M17"/>
  <c r="K15"/>
  <c r="L15"/>
  <c r="M15"/>
  <c r="M14" s="1"/>
  <c r="L14" l="1"/>
  <c r="F30"/>
  <c r="G30"/>
  <c r="H30"/>
  <c r="I30"/>
  <c r="F28"/>
  <c r="G28"/>
  <c r="H28"/>
  <c r="I28"/>
  <c r="F25"/>
  <c r="G25"/>
  <c r="H25"/>
  <c r="I25"/>
  <c r="F23"/>
  <c r="G23"/>
  <c r="H23"/>
  <c r="I23"/>
  <c r="F19"/>
  <c r="G19"/>
  <c r="H19"/>
  <c r="I19"/>
  <c r="F17"/>
  <c r="G17"/>
  <c r="H17"/>
  <c r="I17"/>
  <c r="F15"/>
  <c r="G15"/>
  <c r="H15"/>
  <c r="I15"/>
  <c r="O17"/>
  <c r="O24"/>
  <c r="O23" s="1"/>
  <c r="O28"/>
  <c r="O15"/>
  <c r="J18"/>
  <c r="J20"/>
  <c r="J21"/>
  <c r="J22"/>
  <c r="J24"/>
  <c r="J26"/>
  <c r="J27"/>
  <c r="J29"/>
  <c r="J16"/>
  <c r="J15" l="1"/>
  <c r="N15"/>
  <c r="J23"/>
  <c r="N24"/>
  <c r="N23" s="1"/>
  <c r="J17"/>
  <c r="N17"/>
  <c r="J28"/>
  <c r="N28"/>
  <c r="J19"/>
  <c r="N25"/>
  <c r="N19"/>
  <c r="J25"/>
  <c r="O25"/>
  <c r="O19"/>
  <c r="E19"/>
  <c r="G14" l="1"/>
  <c r="H14"/>
  <c r="I14"/>
  <c r="E28"/>
  <c r="E25"/>
  <c r="E15"/>
  <c r="E17"/>
  <c r="E23"/>
  <c r="K31"/>
  <c r="K30" s="1"/>
  <c r="K14" s="1"/>
  <c r="E31"/>
  <c r="D30"/>
  <c r="D28"/>
  <c r="D25"/>
  <c r="D23"/>
  <c r="D19"/>
  <c r="D17"/>
  <c r="D15"/>
  <c r="O30" l="1"/>
  <c r="O14" s="1"/>
  <c r="E30"/>
  <c r="F14" s="1"/>
  <c r="J31"/>
  <c r="D14"/>
  <c r="C30"/>
  <c r="C28"/>
  <c r="C25"/>
  <c r="C23"/>
  <c r="C19"/>
  <c r="C17"/>
  <c r="C15"/>
  <c r="J30" l="1"/>
  <c r="J14" s="1"/>
  <c r="N30"/>
  <c r="N14" s="1"/>
  <c r="E14"/>
  <c r="C14"/>
</calcChain>
</file>

<file path=xl/sharedStrings.xml><?xml version="1.0" encoding="utf-8"?>
<sst xmlns="http://schemas.openxmlformats.org/spreadsheetml/2006/main" count="66" uniqueCount="56">
  <si>
    <t>Налоги на совокупный доход</t>
  </si>
  <si>
    <t>Налог на доходы физических лиц</t>
  </si>
  <si>
    <t xml:space="preserve"> 105 00000 00 0000 000 </t>
  </si>
  <si>
    <t xml:space="preserve">111 00000 00 0000 000 </t>
  </si>
  <si>
    <t>116 00000 00 0000 000</t>
  </si>
  <si>
    <t>101 00000 00 0000 000</t>
  </si>
  <si>
    <t>100 00000 00 0000 000</t>
  </si>
  <si>
    <t>112 00000 00 0000 000</t>
  </si>
  <si>
    <t>112 01000 01 0000 000</t>
  </si>
  <si>
    <t>Плата за негативное воздействие на окружающую среду</t>
  </si>
  <si>
    <t>Государственная пошлина, сборы</t>
  </si>
  <si>
    <t>Платежи при пользовании природными ресурсами</t>
  </si>
  <si>
    <t>Код</t>
  </si>
  <si>
    <t>108 03010 01 0000 110</t>
  </si>
  <si>
    <t>НАЛОГОВЫЕ И НЕНАЛОГОВЫЕ ДОХОДЫ</t>
  </si>
  <si>
    <t xml:space="preserve">Налоги на прибыль, доходы </t>
  </si>
  <si>
    <t xml:space="preserve"> 101 02000 01 0000 110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</si>
  <si>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</si>
  <si>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автономных учреждений)</t>
  </si>
  <si>
    <t>111 05035 05 0000 120</t>
  </si>
  <si>
    <t>108 00000 00 0000 000</t>
  </si>
  <si>
    <t>Единый сельскохозяйственный налог</t>
  </si>
  <si>
    <t>105 03000 01 0000 110</t>
  </si>
  <si>
    <t>114 00000 00 0000 000</t>
  </si>
  <si>
    <t>Доходы от продажи материальных и нематериальных активов</t>
  </si>
  <si>
    <t>Доходы от использования имущества, находящегося в государственной и муниципальной собственности</t>
  </si>
  <si>
    <t>Акцизы по подакцизным товарам (продукции), производимым на территории Российской Федерации</t>
  </si>
  <si>
    <t>103 02000 01 0000 110</t>
  </si>
  <si>
    <t>103 00000 00 0000 000</t>
  </si>
  <si>
    <t>Налоги на товары (работы, услуги), реализуемые на территории Российской Федерации</t>
  </si>
  <si>
    <t xml:space="preserve">Прогноз поступления налоговых и неналоговых доходов  </t>
  </si>
  <si>
    <t>Налог, взимаемый в связи с применением патентной системы налогообложения</t>
  </si>
  <si>
    <t>Штрафы, санкции, возмещение ущерба</t>
  </si>
  <si>
    <t xml:space="preserve">  к Решению  Совета депутатов муниципального образования "Окинский район"</t>
  </si>
  <si>
    <t xml:space="preserve"> (тыс. рублей)</t>
  </si>
  <si>
    <t>105 04000 02 0000 110</t>
  </si>
  <si>
    <t xml:space="preserve">Плановый период </t>
  </si>
  <si>
    <t xml:space="preserve">  </t>
  </si>
  <si>
    <t xml:space="preserve"> </t>
  </si>
  <si>
    <t>105 01000 01 0000 110</t>
  </si>
  <si>
    <t>Налог, взимаемый в связи с применением упрощенной системы налогообложения</t>
  </si>
  <si>
    <t>2021 год</t>
  </si>
  <si>
    <t>111 05013 05 0000 120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</si>
  <si>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</si>
  <si>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114 06013 05 0000 430</t>
  </si>
  <si>
    <t>Доходы от продажи земельных участков, государственная собственность на которые не разграничена и которые расположены  в границах межселенных территорий муниципальных районов</t>
  </si>
  <si>
    <t>2022 год</t>
  </si>
  <si>
    <t>поправка</t>
  </si>
  <si>
    <t>2024 год</t>
  </si>
  <si>
    <t>Приложение 2</t>
  </si>
  <si>
    <t>2025 год</t>
  </si>
  <si>
    <t xml:space="preserve">Наименование </t>
  </si>
  <si>
    <t>"О бюджете муниципального района на 2024 год</t>
  </si>
  <si>
    <t>и на плановый период 2025 и 2026 годов"</t>
  </si>
  <si>
    <t>в  бюджет муниципального района на 2025-2026 годы</t>
  </si>
  <si>
    <t>2026 год</t>
  </si>
</sst>
</file>

<file path=xl/styles.xml><?xml version="1.0" encoding="utf-8"?>
<styleSheet xmlns="http://schemas.openxmlformats.org/spreadsheetml/2006/main">
  <numFmts count="1">
    <numFmt numFmtId="164" formatCode="#,##0.000"/>
  </numFmts>
  <fonts count="8">
    <font>
      <sz val="10"/>
      <name val="Arial Cyr"/>
      <charset val="204"/>
    </font>
    <font>
      <sz val="8"/>
      <name val="Arial Cyr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9">
    <xf numFmtId="0" fontId="0" fillId="0" borderId="0" xfId="0"/>
    <xf numFmtId="0" fontId="2" fillId="0" borderId="0" xfId="0" applyFont="1"/>
    <xf numFmtId="0" fontId="3" fillId="0" borderId="0" xfId="0" applyFont="1" applyAlignment="1">
      <alignment horizontal="right"/>
    </xf>
    <xf numFmtId="0" fontId="3" fillId="0" borderId="0" xfId="0" applyFont="1"/>
    <xf numFmtId="164" fontId="4" fillId="0" borderId="0" xfId="0" applyNumberFormat="1" applyFont="1"/>
    <xf numFmtId="0" fontId="4" fillId="0" borderId="0" xfId="0" applyFont="1"/>
    <xf numFmtId="0" fontId="5" fillId="0" borderId="0" xfId="0" applyFont="1"/>
    <xf numFmtId="0" fontId="3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center" wrapText="1"/>
    </xf>
    <xf numFmtId="0" fontId="7" fillId="0" borderId="0" xfId="0" applyFont="1"/>
    <xf numFmtId="0" fontId="7" fillId="0" borderId="0" xfId="0" applyFont="1" applyBorder="1" applyAlignment="1">
      <alignment horizontal="right"/>
    </xf>
    <xf numFmtId="0" fontId="7" fillId="0" borderId="4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7" fillId="0" borderId="5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7" fillId="0" borderId="2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/>
    </xf>
    <xf numFmtId="0" fontId="6" fillId="0" borderId="2" xfId="0" applyFont="1" applyBorder="1" applyAlignment="1">
      <alignment horizontal="justify"/>
    </xf>
    <xf numFmtId="164" fontId="6" fillId="0" borderId="1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/>
    </xf>
    <xf numFmtId="0" fontId="6" fillId="0" borderId="1" xfId="0" applyFont="1" applyBorder="1" applyAlignment="1">
      <alignment horizontal="justify"/>
    </xf>
    <xf numFmtId="164" fontId="6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/>
    </xf>
    <xf numFmtId="0" fontId="7" fillId="0" borderId="1" xfId="0" applyFont="1" applyBorder="1" applyAlignment="1">
      <alignment horizontal="justify"/>
    </xf>
    <xf numFmtId="164" fontId="7" fillId="0" borderId="1" xfId="0" applyNumberFormat="1" applyFont="1" applyFill="1" applyBorder="1" applyAlignment="1">
      <alignment horizontal="center" vertical="center"/>
    </xf>
    <xf numFmtId="164" fontId="7" fillId="0" borderId="1" xfId="0" applyNumberFormat="1" applyFont="1" applyBorder="1" applyAlignment="1">
      <alignment horizontal="center" vertical="center"/>
    </xf>
    <xf numFmtId="49" fontId="6" fillId="2" borderId="1" xfId="1" applyNumberFormat="1" applyFont="1" applyFill="1" applyBorder="1" applyAlignment="1">
      <alignment horizontal="center"/>
    </xf>
    <xf numFmtId="0" fontId="6" fillId="2" borderId="1" xfId="0" applyFont="1" applyFill="1" applyBorder="1" applyAlignment="1">
      <alignment horizontal="justify" wrapText="1"/>
    </xf>
    <xf numFmtId="0" fontId="7" fillId="0" borderId="1" xfId="0" applyFont="1" applyBorder="1" applyAlignment="1">
      <alignment horizontal="justify" wrapText="1" shrinkToFit="1"/>
    </xf>
    <xf numFmtId="0" fontId="7" fillId="0" borderId="0" xfId="0" applyFont="1" applyAlignment="1">
      <alignment horizontal="justify" wrapText="1"/>
    </xf>
    <xf numFmtId="0" fontId="7" fillId="0" borderId="1" xfId="0" applyFont="1" applyBorder="1" applyAlignment="1">
      <alignment horizontal="justify" wrapText="1"/>
    </xf>
    <xf numFmtId="0" fontId="6" fillId="0" borderId="1" xfId="0" applyFont="1" applyBorder="1" applyAlignment="1">
      <alignment horizontal="justify" wrapText="1"/>
    </xf>
    <xf numFmtId="0" fontId="7" fillId="0" borderId="1" xfId="0" applyNumberFormat="1" applyFont="1" applyBorder="1" applyAlignment="1">
      <alignment horizontal="justify" wrapText="1"/>
    </xf>
    <xf numFmtId="0" fontId="6" fillId="0" borderId="1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justify" wrapText="1"/>
    </xf>
    <xf numFmtId="0" fontId="7" fillId="0" borderId="1" xfId="0" applyFont="1" applyFill="1" applyBorder="1" applyAlignment="1">
      <alignment horizontal="center"/>
    </xf>
    <xf numFmtId="0" fontId="7" fillId="0" borderId="1" xfId="0" applyFont="1" applyFill="1" applyBorder="1" applyAlignment="1">
      <alignment horizontal="justify" wrapText="1"/>
    </xf>
    <xf numFmtId="0" fontId="7" fillId="0" borderId="1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7" fillId="0" borderId="0" xfId="0" applyFont="1" applyBorder="1" applyAlignment="1">
      <alignment horizontal="right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center" wrapText="1"/>
    </xf>
  </cellXfs>
  <cellStyles count="2">
    <cellStyle name="Обычный" xfId="0" builtinId="0"/>
    <cellStyle name="Обычный_свод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71"/>
  <sheetViews>
    <sheetView tabSelected="1" view="pageBreakPreview" zoomScaleSheetLayoutView="100" workbookViewId="0">
      <selection activeCell="A27" sqref="A27"/>
    </sheetView>
  </sheetViews>
  <sheetFormatPr defaultRowHeight="12.75"/>
  <cols>
    <col min="1" max="1" width="28.5703125" style="3" customWidth="1"/>
    <col min="2" max="2" width="70.42578125" style="3" customWidth="1"/>
    <col min="3" max="5" width="14" style="3" hidden="1" customWidth="1"/>
    <col min="6" max="6" width="14.42578125" style="3" hidden="1" customWidth="1"/>
    <col min="7" max="8" width="14" style="3" hidden="1" customWidth="1"/>
    <col min="9" max="9" width="14.140625" style="3" hidden="1" customWidth="1"/>
    <col min="10" max="10" width="14" style="3" hidden="1" customWidth="1"/>
    <col min="11" max="11" width="0.140625" style="3" hidden="1" customWidth="1"/>
    <col min="12" max="12" width="13" style="3" hidden="1" customWidth="1"/>
    <col min="13" max="13" width="15.7109375" style="3" hidden="1" customWidth="1"/>
    <col min="14" max="14" width="16" style="3" customWidth="1"/>
    <col min="15" max="15" width="17.140625" style="3" customWidth="1"/>
    <col min="16" max="16" width="9.85546875" style="3" customWidth="1"/>
    <col min="17" max="17" width="10.140625" style="3" customWidth="1"/>
    <col min="18" max="16384" width="9.140625" style="3"/>
  </cols>
  <sheetData>
    <row r="1" spans="1:17">
      <c r="B1" s="9" t="s">
        <v>49</v>
      </c>
      <c r="C1" s="2"/>
      <c r="D1" s="2"/>
      <c r="E1" s="45" t="s">
        <v>49</v>
      </c>
      <c r="F1" s="45"/>
      <c r="G1" s="45"/>
      <c r="H1" s="45"/>
      <c r="I1" s="45"/>
      <c r="J1" s="45"/>
      <c r="K1" s="45"/>
      <c r="L1" s="7"/>
      <c r="M1" s="8"/>
      <c r="N1" s="8"/>
      <c r="O1" s="7"/>
    </row>
    <row r="2" spans="1:17">
      <c r="B2" s="45" t="s">
        <v>33</v>
      </c>
      <c r="C2" s="45"/>
      <c r="D2" s="45"/>
      <c r="E2" s="45"/>
      <c r="F2" s="45"/>
      <c r="G2" s="45"/>
      <c r="H2" s="45"/>
      <c r="I2" s="45"/>
      <c r="J2" s="45"/>
      <c r="K2" s="45"/>
      <c r="L2" s="7"/>
      <c r="M2" s="8"/>
      <c r="N2" s="8"/>
      <c r="O2" s="7"/>
    </row>
    <row r="3" spans="1:17">
      <c r="B3" s="45" t="s">
        <v>52</v>
      </c>
      <c r="C3" s="45"/>
      <c r="D3" s="45"/>
      <c r="E3" s="45"/>
      <c r="F3" s="45"/>
      <c r="G3" s="45"/>
      <c r="H3" s="45"/>
      <c r="I3" s="45"/>
      <c r="J3" s="45"/>
      <c r="K3" s="45"/>
      <c r="L3" s="7"/>
      <c r="M3" s="8"/>
      <c r="N3" s="8"/>
      <c r="O3" s="7"/>
    </row>
    <row r="4" spans="1:17">
      <c r="B4" s="45" t="s">
        <v>53</v>
      </c>
      <c r="C4" s="45"/>
      <c r="D4" s="45"/>
      <c r="E4" s="45"/>
      <c r="F4" s="45"/>
      <c r="G4" s="45"/>
      <c r="H4" s="45"/>
      <c r="I4" s="45"/>
      <c r="J4" s="45"/>
      <c r="K4" s="45"/>
      <c r="L4" s="7"/>
      <c r="M4" s="8"/>
      <c r="N4" s="8"/>
      <c r="O4" s="7"/>
    </row>
    <row r="5" spans="1:17">
      <c r="C5" s="2"/>
      <c r="D5" s="2"/>
      <c r="E5" s="2"/>
      <c r="F5" s="2"/>
      <c r="G5" s="2"/>
      <c r="H5" s="7"/>
      <c r="I5" s="7"/>
      <c r="J5" s="7"/>
    </row>
    <row r="6" spans="1:17">
      <c r="C6" s="2"/>
      <c r="D6" s="2"/>
      <c r="E6" s="2"/>
      <c r="F6" s="2"/>
      <c r="G6" s="2"/>
      <c r="H6" s="7"/>
      <c r="I6" s="7"/>
      <c r="J6" s="7"/>
    </row>
    <row r="7" spans="1:17" ht="18.75">
      <c r="A7" s="47" t="s">
        <v>30</v>
      </c>
      <c r="B7" s="47"/>
      <c r="C7" s="47"/>
      <c r="D7" s="47"/>
      <c r="E7" s="47"/>
      <c r="F7" s="47"/>
      <c r="G7" s="47"/>
      <c r="H7" s="47"/>
      <c r="I7" s="47"/>
      <c r="J7" s="47"/>
      <c r="K7" s="47"/>
      <c r="L7" s="10"/>
      <c r="M7" s="10"/>
      <c r="N7" s="10"/>
      <c r="O7" s="10"/>
    </row>
    <row r="8" spans="1:17" ht="15.75" customHeight="1">
      <c r="A8" s="48" t="s">
        <v>54</v>
      </c>
      <c r="B8" s="48"/>
      <c r="C8" s="48"/>
      <c r="D8" s="48"/>
      <c r="E8" s="48"/>
      <c r="F8" s="48"/>
      <c r="G8" s="48"/>
      <c r="H8" s="48"/>
      <c r="I8" s="48"/>
      <c r="J8" s="48"/>
      <c r="K8" s="48"/>
      <c r="L8" s="11"/>
      <c r="M8" s="11"/>
      <c r="N8" s="11"/>
      <c r="O8" s="11"/>
    </row>
    <row r="9" spans="1:17" ht="18.75">
      <c r="A9" s="10"/>
      <c r="B9" s="10" t="s">
        <v>38</v>
      </c>
      <c r="C9" s="10"/>
      <c r="D9" s="10"/>
      <c r="E9" s="10"/>
      <c r="F9" s="10"/>
      <c r="G9" s="10"/>
      <c r="H9" s="10"/>
      <c r="I9" s="10"/>
      <c r="J9" s="10"/>
      <c r="K9" s="12"/>
      <c r="L9" s="12"/>
      <c r="M9" s="12"/>
      <c r="N9" s="12"/>
      <c r="O9" s="12"/>
    </row>
    <row r="10" spans="1:17" ht="18.75">
      <c r="A10" s="10"/>
      <c r="B10" s="10" t="s">
        <v>38</v>
      </c>
      <c r="C10" s="10" t="s">
        <v>38</v>
      </c>
      <c r="D10" s="10" t="s">
        <v>38</v>
      </c>
      <c r="E10" s="10" t="s">
        <v>38</v>
      </c>
      <c r="F10" s="10"/>
      <c r="G10" s="10" t="s">
        <v>38</v>
      </c>
      <c r="H10" s="10"/>
      <c r="I10" s="10"/>
      <c r="J10" s="10"/>
      <c r="K10" s="12"/>
      <c r="L10" s="12"/>
      <c r="M10" s="12"/>
      <c r="N10" s="12"/>
      <c r="O10" s="12"/>
    </row>
    <row r="11" spans="1:17" ht="18.75">
      <c r="A11" s="10"/>
      <c r="B11" s="10" t="s">
        <v>37</v>
      </c>
      <c r="C11" s="46" t="s">
        <v>34</v>
      </c>
      <c r="D11" s="46"/>
      <c r="E11" s="46"/>
      <c r="F11" s="46"/>
      <c r="G11" s="46"/>
      <c r="H11" s="46"/>
      <c r="I11" s="46"/>
      <c r="J11" s="46"/>
      <c r="K11" s="46"/>
      <c r="L11" s="13"/>
      <c r="M11" s="13"/>
      <c r="N11" s="13"/>
      <c r="O11" s="13"/>
    </row>
    <row r="12" spans="1:17" ht="31.5" customHeight="1">
      <c r="A12" s="14" t="s">
        <v>12</v>
      </c>
      <c r="B12" s="15" t="s">
        <v>51</v>
      </c>
      <c r="C12" s="42" t="s">
        <v>36</v>
      </c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4"/>
    </row>
    <row r="13" spans="1:17" ht="20.25" customHeight="1">
      <c r="A13" s="16"/>
      <c r="B13" s="17"/>
      <c r="C13" s="18" t="s">
        <v>41</v>
      </c>
      <c r="D13" s="18" t="s">
        <v>47</v>
      </c>
      <c r="E13" s="18" t="s">
        <v>48</v>
      </c>
      <c r="F13" s="18" t="s">
        <v>46</v>
      </c>
      <c r="G13" s="18" t="s">
        <v>47</v>
      </c>
      <c r="H13" s="18"/>
      <c r="I13" s="18" t="s">
        <v>47</v>
      </c>
      <c r="J13" s="41" t="s">
        <v>50</v>
      </c>
      <c r="K13" s="41"/>
      <c r="L13" s="41"/>
      <c r="M13" s="41"/>
      <c r="N13" s="41"/>
      <c r="O13" s="19" t="s">
        <v>55</v>
      </c>
    </row>
    <row r="14" spans="1:17" s="5" customFormat="1" ht="18.75">
      <c r="A14" s="20" t="s">
        <v>6</v>
      </c>
      <c r="B14" s="21" t="s">
        <v>14</v>
      </c>
      <c r="C14" s="22" t="e">
        <f>SUM(C15,C17,C19,C23,C25,C28,#REF!,C30,C32)</f>
        <v>#REF!</v>
      </c>
      <c r="D14" s="22" t="e">
        <f>SUM(D15,D17,D19,D23,D25,D28,#REF!,D30,D32)</f>
        <v>#REF!</v>
      </c>
      <c r="E14" s="22">
        <f>E15+E17+E19+E23+E25+E28+E30+E32</f>
        <v>105773</v>
      </c>
      <c r="F14" s="22">
        <f t="shared" ref="F14:N14" si="0">F15+F17+F19+F23+F25+F28+F30+F32</f>
        <v>137034.60000000003</v>
      </c>
      <c r="G14" s="22">
        <f t="shared" si="0"/>
        <v>3385.982</v>
      </c>
      <c r="H14" s="22">
        <f t="shared" si="0"/>
        <v>0</v>
      </c>
      <c r="I14" s="22">
        <f t="shared" si="0"/>
        <v>6572.6</v>
      </c>
      <c r="J14" s="22">
        <f t="shared" si="0"/>
        <v>112345.60000000001</v>
      </c>
      <c r="K14" s="22">
        <f t="shared" si="0"/>
        <v>112089</v>
      </c>
      <c r="L14" s="22">
        <f t="shared" si="0"/>
        <v>7398.3</v>
      </c>
      <c r="M14" s="22">
        <f t="shared" si="0"/>
        <v>3000</v>
      </c>
      <c r="N14" s="22">
        <f t="shared" si="0"/>
        <v>63426.76</v>
      </c>
      <c r="O14" s="22">
        <f t="shared" ref="O14" si="1">O15+O17+O19+O23+O25+O28+O30+O32</f>
        <v>66278.840000000011</v>
      </c>
      <c r="P14" s="4"/>
      <c r="Q14" s="4"/>
    </row>
    <row r="15" spans="1:17" s="5" customFormat="1" ht="18.75">
      <c r="A15" s="23" t="s">
        <v>5</v>
      </c>
      <c r="B15" s="24" t="s">
        <v>15</v>
      </c>
      <c r="C15" s="22">
        <f>SUM(C16:C16)</f>
        <v>119926.6</v>
      </c>
      <c r="D15" s="22">
        <f>SUM(D16:D16)</f>
        <v>0</v>
      </c>
      <c r="E15" s="22">
        <f>E16</f>
        <v>79799.7</v>
      </c>
      <c r="F15" s="22">
        <f t="shared" ref="F15:N15" si="2">F16</f>
        <v>119931.6</v>
      </c>
      <c r="G15" s="22">
        <f t="shared" si="2"/>
        <v>0</v>
      </c>
      <c r="H15" s="22">
        <f t="shared" si="2"/>
        <v>0</v>
      </c>
      <c r="I15" s="22">
        <f t="shared" si="2"/>
        <v>6572.6</v>
      </c>
      <c r="J15" s="22">
        <f t="shared" si="2"/>
        <v>86372.3</v>
      </c>
      <c r="K15" s="22">
        <f t="shared" si="2"/>
        <v>86034.8</v>
      </c>
      <c r="L15" s="22">
        <f t="shared" si="2"/>
        <v>7398.3</v>
      </c>
      <c r="M15" s="22">
        <f t="shared" si="2"/>
        <v>3000</v>
      </c>
      <c r="N15" s="22">
        <f t="shared" si="2"/>
        <v>37565.5</v>
      </c>
      <c r="O15" s="25">
        <f t="shared" ref="O15" si="3">O16</f>
        <v>39781.9</v>
      </c>
    </row>
    <row r="16" spans="1:17" ht="18.75">
      <c r="A16" s="26" t="s">
        <v>16</v>
      </c>
      <c r="B16" s="27" t="s">
        <v>1</v>
      </c>
      <c r="C16" s="28">
        <v>119926.6</v>
      </c>
      <c r="D16" s="28"/>
      <c r="E16" s="28">
        <v>79799.7</v>
      </c>
      <c r="F16" s="28">
        <v>119931.6</v>
      </c>
      <c r="G16" s="28"/>
      <c r="H16" s="28"/>
      <c r="I16" s="28">
        <v>6572.6</v>
      </c>
      <c r="J16" s="28">
        <f>SUM(E16,I16)</f>
        <v>86372.3</v>
      </c>
      <c r="K16" s="29">
        <v>86034.8</v>
      </c>
      <c r="L16" s="29">
        <v>7398.3</v>
      </c>
      <c r="M16" s="29">
        <v>3000</v>
      </c>
      <c r="N16" s="29">
        <v>37565.5</v>
      </c>
      <c r="O16" s="29">
        <v>39781.9</v>
      </c>
    </row>
    <row r="17" spans="1:17" ht="36.75" customHeight="1">
      <c r="A17" s="30" t="s">
        <v>28</v>
      </c>
      <c r="B17" s="31" t="s">
        <v>29</v>
      </c>
      <c r="C17" s="22">
        <f t="shared" ref="C17:D17" si="4">SUM(C18)</f>
        <v>10626</v>
      </c>
      <c r="D17" s="22">
        <f t="shared" si="4"/>
        <v>2305.6080000000002</v>
      </c>
      <c r="E17" s="22">
        <f>E18</f>
        <v>13584.9</v>
      </c>
      <c r="F17" s="22">
        <f t="shared" ref="F17:N17" si="5">F18</f>
        <v>10626</v>
      </c>
      <c r="G17" s="22">
        <f t="shared" si="5"/>
        <v>3385.982</v>
      </c>
      <c r="H17" s="22">
        <f t="shared" si="5"/>
        <v>0</v>
      </c>
      <c r="I17" s="22">
        <f t="shared" si="5"/>
        <v>0</v>
      </c>
      <c r="J17" s="22">
        <f t="shared" si="5"/>
        <v>13584.9</v>
      </c>
      <c r="K17" s="22">
        <f t="shared" si="5"/>
        <v>13584.9</v>
      </c>
      <c r="L17" s="22">
        <f t="shared" si="5"/>
        <v>0</v>
      </c>
      <c r="M17" s="22">
        <f t="shared" si="5"/>
        <v>0</v>
      </c>
      <c r="N17" s="22">
        <f t="shared" si="5"/>
        <v>16528.96</v>
      </c>
      <c r="O17" s="22">
        <f t="shared" ref="O17" si="6">O18</f>
        <v>16956.04</v>
      </c>
      <c r="P17" s="3" t="s">
        <v>37</v>
      </c>
    </row>
    <row r="18" spans="1:17" ht="39" customHeight="1">
      <c r="A18" s="26" t="s">
        <v>27</v>
      </c>
      <c r="B18" s="32" t="s">
        <v>26</v>
      </c>
      <c r="C18" s="28">
        <v>10626</v>
      </c>
      <c r="D18" s="28">
        <v>2305.6080000000002</v>
      </c>
      <c r="E18" s="28">
        <v>13584.9</v>
      </c>
      <c r="F18" s="28">
        <v>10626</v>
      </c>
      <c r="G18" s="28">
        <v>3385.982</v>
      </c>
      <c r="H18" s="28"/>
      <c r="I18" s="28"/>
      <c r="J18" s="28">
        <f t="shared" ref="J18:J31" si="7">SUM(E18,I18)</f>
        <v>13584.9</v>
      </c>
      <c r="K18" s="29">
        <v>13584.9</v>
      </c>
      <c r="L18" s="29"/>
      <c r="M18" s="29"/>
      <c r="N18" s="29">
        <v>16528.96</v>
      </c>
      <c r="O18" s="29">
        <v>16956.04</v>
      </c>
    </row>
    <row r="19" spans="1:17" ht="15.75" customHeight="1">
      <c r="A19" s="23" t="s">
        <v>2</v>
      </c>
      <c r="B19" s="24" t="s">
        <v>0</v>
      </c>
      <c r="C19" s="22">
        <f>SUM(C20:C22)</f>
        <v>1653</v>
      </c>
      <c r="D19" s="22">
        <f>SUM(D20:D22)</f>
        <v>0</v>
      </c>
      <c r="E19" s="22">
        <f>E20+E21+E22</f>
        <v>4045.8</v>
      </c>
      <c r="F19" s="22">
        <f t="shared" ref="F19:N19" si="8">F20+F21+F22</f>
        <v>2299.7000000000003</v>
      </c>
      <c r="G19" s="22">
        <f t="shared" si="8"/>
        <v>0</v>
      </c>
      <c r="H19" s="22">
        <f t="shared" si="8"/>
        <v>0</v>
      </c>
      <c r="I19" s="22">
        <f t="shared" si="8"/>
        <v>0</v>
      </c>
      <c r="J19" s="22">
        <f t="shared" si="8"/>
        <v>4045.8</v>
      </c>
      <c r="K19" s="22">
        <f t="shared" si="8"/>
        <v>4126.7</v>
      </c>
      <c r="L19" s="22">
        <f t="shared" si="8"/>
        <v>0</v>
      </c>
      <c r="M19" s="22">
        <f t="shared" si="8"/>
        <v>0</v>
      </c>
      <c r="N19" s="22">
        <f t="shared" si="8"/>
        <v>4172.3999999999996</v>
      </c>
      <c r="O19" s="22">
        <f t="shared" ref="O19" si="9">O20+O21+O22</f>
        <v>4381</v>
      </c>
    </row>
    <row r="20" spans="1:17" ht="36.75" customHeight="1">
      <c r="A20" s="26" t="s">
        <v>39</v>
      </c>
      <c r="B20" s="33" t="s">
        <v>40</v>
      </c>
      <c r="C20" s="28">
        <v>1600</v>
      </c>
      <c r="D20" s="28"/>
      <c r="E20" s="28">
        <v>3576.6</v>
      </c>
      <c r="F20" s="28">
        <v>2200</v>
      </c>
      <c r="G20" s="28"/>
      <c r="H20" s="28"/>
      <c r="I20" s="28"/>
      <c r="J20" s="28">
        <f t="shared" si="7"/>
        <v>3576.6</v>
      </c>
      <c r="K20" s="29">
        <v>3648.1</v>
      </c>
      <c r="L20" s="29"/>
      <c r="M20" s="29"/>
      <c r="N20" s="29">
        <v>3681.5</v>
      </c>
      <c r="O20" s="29">
        <v>3865.6</v>
      </c>
      <c r="P20" s="3" t="s">
        <v>38</v>
      </c>
    </row>
    <row r="21" spans="1:17" ht="21" customHeight="1">
      <c r="A21" s="26" t="s">
        <v>22</v>
      </c>
      <c r="B21" s="34" t="s">
        <v>21</v>
      </c>
      <c r="C21" s="29">
        <v>31.6</v>
      </c>
      <c r="D21" s="29"/>
      <c r="E21" s="28">
        <v>28.4</v>
      </c>
      <c r="F21" s="29">
        <v>33.299999999999997</v>
      </c>
      <c r="G21" s="29"/>
      <c r="H21" s="29"/>
      <c r="I21" s="29"/>
      <c r="J21" s="28">
        <f t="shared" si="7"/>
        <v>28.4</v>
      </c>
      <c r="K21" s="29">
        <v>29</v>
      </c>
      <c r="L21" s="29"/>
      <c r="M21" s="29"/>
      <c r="N21" s="29">
        <v>14.4</v>
      </c>
      <c r="O21" s="29">
        <v>15.1</v>
      </c>
    </row>
    <row r="22" spans="1:17" ht="43.5" customHeight="1">
      <c r="A22" s="26" t="s">
        <v>35</v>
      </c>
      <c r="B22" s="34" t="s">
        <v>31</v>
      </c>
      <c r="C22" s="29">
        <v>21.4</v>
      </c>
      <c r="D22" s="29"/>
      <c r="E22" s="28">
        <v>440.8</v>
      </c>
      <c r="F22" s="29">
        <v>66.400000000000006</v>
      </c>
      <c r="G22" s="29"/>
      <c r="H22" s="29"/>
      <c r="I22" s="29"/>
      <c r="J22" s="28">
        <f t="shared" si="7"/>
        <v>440.8</v>
      </c>
      <c r="K22" s="29">
        <v>449.6</v>
      </c>
      <c r="L22" s="29"/>
      <c r="M22" s="29"/>
      <c r="N22" s="29">
        <v>476.5</v>
      </c>
      <c r="O22" s="29">
        <v>500.3</v>
      </c>
    </row>
    <row r="23" spans="1:17" s="5" customFormat="1" ht="18.75">
      <c r="A23" s="23" t="s">
        <v>20</v>
      </c>
      <c r="B23" s="24" t="s">
        <v>10</v>
      </c>
      <c r="C23" s="22">
        <f t="shared" ref="C23:D23" si="10">SUM(C24:C24)</f>
        <v>487.9</v>
      </c>
      <c r="D23" s="22">
        <f t="shared" si="10"/>
        <v>0</v>
      </c>
      <c r="E23" s="22">
        <f>E24</f>
        <v>450</v>
      </c>
      <c r="F23" s="22">
        <f t="shared" ref="F23:N23" si="11">F24</f>
        <v>487.9</v>
      </c>
      <c r="G23" s="22">
        <f t="shared" si="11"/>
        <v>0</v>
      </c>
      <c r="H23" s="22">
        <f t="shared" si="11"/>
        <v>0</v>
      </c>
      <c r="I23" s="22">
        <f t="shared" si="11"/>
        <v>0</v>
      </c>
      <c r="J23" s="22">
        <f t="shared" si="11"/>
        <v>450</v>
      </c>
      <c r="K23" s="22">
        <f t="shared" si="11"/>
        <v>450</v>
      </c>
      <c r="L23" s="22">
        <f t="shared" si="11"/>
        <v>0</v>
      </c>
      <c r="M23" s="22">
        <f t="shared" si="11"/>
        <v>0</v>
      </c>
      <c r="N23" s="22">
        <f t="shared" si="11"/>
        <v>450</v>
      </c>
      <c r="O23" s="25">
        <f t="shared" ref="O23" si="12">O24</f>
        <v>450</v>
      </c>
    </row>
    <row r="24" spans="1:17" s="5" customFormat="1" ht="58.5" customHeight="1">
      <c r="A24" s="26" t="s">
        <v>13</v>
      </c>
      <c r="B24" s="34" t="s">
        <v>17</v>
      </c>
      <c r="C24" s="29">
        <v>487.9</v>
      </c>
      <c r="D24" s="29"/>
      <c r="E24" s="28">
        <v>450</v>
      </c>
      <c r="F24" s="29">
        <v>487.9</v>
      </c>
      <c r="G24" s="29"/>
      <c r="H24" s="29"/>
      <c r="I24" s="29"/>
      <c r="J24" s="28">
        <f t="shared" si="7"/>
        <v>450</v>
      </c>
      <c r="K24" s="29">
        <v>450</v>
      </c>
      <c r="L24" s="29"/>
      <c r="M24" s="29"/>
      <c r="N24" s="29">
        <f t="shared" ref="N24" si="13">SUM(J24,M24)</f>
        <v>450</v>
      </c>
      <c r="O24" s="29">
        <f t="shared" ref="O24" si="14">SUM(K24,L24)</f>
        <v>450</v>
      </c>
    </row>
    <row r="25" spans="1:17" s="5" customFormat="1" ht="44.25" customHeight="1">
      <c r="A25" s="23" t="s">
        <v>3</v>
      </c>
      <c r="B25" s="35" t="s">
        <v>25</v>
      </c>
      <c r="C25" s="22">
        <f t="shared" ref="C25:D25" si="15">SUM(C26:C27)</f>
        <v>2816.7000000000003</v>
      </c>
      <c r="D25" s="22">
        <f t="shared" si="15"/>
        <v>0</v>
      </c>
      <c r="E25" s="22">
        <f>E26+E27</f>
        <v>2086.5</v>
      </c>
      <c r="F25" s="22">
        <f t="shared" ref="F25:N25" si="16">F26+F27</f>
        <v>2816.7000000000003</v>
      </c>
      <c r="G25" s="22">
        <f t="shared" si="16"/>
        <v>0</v>
      </c>
      <c r="H25" s="22">
        <f t="shared" si="16"/>
        <v>0</v>
      </c>
      <c r="I25" s="22">
        <f t="shared" si="16"/>
        <v>0</v>
      </c>
      <c r="J25" s="22">
        <f t="shared" si="16"/>
        <v>2086.5</v>
      </c>
      <c r="K25" s="22">
        <f t="shared" si="16"/>
        <v>2086.5</v>
      </c>
      <c r="L25" s="22">
        <f t="shared" si="16"/>
        <v>0</v>
      </c>
      <c r="M25" s="22">
        <f t="shared" si="16"/>
        <v>0</v>
      </c>
      <c r="N25" s="22">
        <f t="shared" si="16"/>
        <v>1880.3000000000002</v>
      </c>
      <c r="O25" s="25">
        <f t="shared" ref="O25" si="17">O26+O27</f>
        <v>1880.3000000000002</v>
      </c>
      <c r="P25" s="4"/>
      <c r="Q25" s="4"/>
    </row>
    <row r="26" spans="1:17" s="5" customFormat="1" ht="116.25" customHeight="1">
      <c r="A26" s="26" t="s">
        <v>42</v>
      </c>
      <c r="B26" s="36" t="s">
        <v>43</v>
      </c>
      <c r="C26" s="29">
        <v>2694.8</v>
      </c>
      <c r="D26" s="29"/>
      <c r="E26" s="28">
        <v>1992</v>
      </c>
      <c r="F26" s="29">
        <v>2694.8</v>
      </c>
      <c r="G26" s="29"/>
      <c r="H26" s="29"/>
      <c r="I26" s="29"/>
      <c r="J26" s="28">
        <f t="shared" si="7"/>
        <v>1992</v>
      </c>
      <c r="K26" s="29">
        <v>1992</v>
      </c>
      <c r="L26" s="29"/>
      <c r="M26" s="29"/>
      <c r="N26" s="29">
        <v>1763.9</v>
      </c>
      <c r="O26" s="29">
        <v>1763.9</v>
      </c>
    </row>
    <row r="27" spans="1:17" s="5" customFormat="1" ht="96" customHeight="1">
      <c r="A27" s="26" t="s">
        <v>19</v>
      </c>
      <c r="B27" s="34" t="s">
        <v>18</v>
      </c>
      <c r="C27" s="29">
        <v>121.9</v>
      </c>
      <c r="D27" s="29"/>
      <c r="E27" s="28">
        <v>94.5</v>
      </c>
      <c r="F27" s="29">
        <v>121.9</v>
      </c>
      <c r="G27" s="29"/>
      <c r="H27" s="29"/>
      <c r="I27" s="29"/>
      <c r="J27" s="28">
        <f t="shared" si="7"/>
        <v>94.5</v>
      </c>
      <c r="K27" s="29">
        <v>94.5</v>
      </c>
      <c r="L27" s="29"/>
      <c r="M27" s="29"/>
      <c r="N27" s="29">
        <v>116.4</v>
      </c>
      <c r="O27" s="29">
        <v>116.4</v>
      </c>
    </row>
    <row r="28" spans="1:17" s="5" customFormat="1" ht="15" customHeight="1">
      <c r="A28" s="23" t="s">
        <v>7</v>
      </c>
      <c r="B28" s="35" t="s">
        <v>11</v>
      </c>
      <c r="C28" s="22">
        <f t="shared" ref="C28:D28" si="18">SUM(C29)</f>
        <v>472.7</v>
      </c>
      <c r="D28" s="22">
        <f t="shared" si="18"/>
        <v>0</v>
      </c>
      <c r="E28" s="22">
        <f>SUM(E29)</f>
        <v>5306.1</v>
      </c>
      <c r="F28" s="22">
        <f t="shared" ref="F28:N28" si="19">SUM(F29)</f>
        <v>472.7</v>
      </c>
      <c r="G28" s="22">
        <f t="shared" si="19"/>
        <v>0</v>
      </c>
      <c r="H28" s="22">
        <f t="shared" si="19"/>
        <v>0</v>
      </c>
      <c r="I28" s="22">
        <f t="shared" si="19"/>
        <v>0</v>
      </c>
      <c r="J28" s="22">
        <f t="shared" si="19"/>
        <v>5306.1</v>
      </c>
      <c r="K28" s="22">
        <f t="shared" si="19"/>
        <v>5306.1</v>
      </c>
      <c r="L28" s="22">
        <f t="shared" si="19"/>
        <v>0</v>
      </c>
      <c r="M28" s="22">
        <f t="shared" si="19"/>
        <v>0</v>
      </c>
      <c r="N28" s="22">
        <f t="shared" si="19"/>
        <v>2169.5</v>
      </c>
      <c r="O28" s="22">
        <f t="shared" ref="O28" si="20">SUM(O29)</f>
        <v>2169.5</v>
      </c>
    </row>
    <row r="29" spans="1:17" s="5" customFormat="1" ht="18.75" customHeight="1">
      <c r="A29" s="26" t="s">
        <v>8</v>
      </c>
      <c r="B29" s="34" t="s">
        <v>9</v>
      </c>
      <c r="C29" s="29">
        <v>472.7</v>
      </c>
      <c r="D29" s="29"/>
      <c r="E29" s="28">
        <v>5306.1</v>
      </c>
      <c r="F29" s="29">
        <v>472.7</v>
      </c>
      <c r="G29" s="29"/>
      <c r="H29" s="29"/>
      <c r="I29" s="29"/>
      <c r="J29" s="28">
        <f t="shared" si="7"/>
        <v>5306.1</v>
      </c>
      <c r="K29" s="29">
        <v>5306.1</v>
      </c>
      <c r="L29" s="29"/>
      <c r="M29" s="29"/>
      <c r="N29" s="29">
        <v>2169.5</v>
      </c>
      <c r="O29" s="29">
        <v>2169.5</v>
      </c>
    </row>
    <row r="30" spans="1:17" s="5" customFormat="1" ht="39.75" customHeight="1">
      <c r="A30" s="37" t="s">
        <v>23</v>
      </c>
      <c r="B30" s="38" t="s">
        <v>24</v>
      </c>
      <c r="C30" s="22">
        <f t="shared" ref="C30:D30" si="21">SUM(C31:C31)</f>
        <v>200</v>
      </c>
      <c r="D30" s="22">
        <f t="shared" si="21"/>
        <v>0</v>
      </c>
      <c r="E30" s="22">
        <f>SUM(E31)</f>
        <v>200</v>
      </c>
      <c r="F30" s="22">
        <f t="shared" ref="F30:O30" si="22">SUM(F31)</f>
        <v>200</v>
      </c>
      <c r="G30" s="22">
        <f t="shared" si="22"/>
        <v>0</v>
      </c>
      <c r="H30" s="22">
        <f t="shared" si="22"/>
        <v>0</v>
      </c>
      <c r="I30" s="22">
        <f t="shared" si="22"/>
        <v>0</v>
      </c>
      <c r="J30" s="22">
        <f t="shared" si="22"/>
        <v>200</v>
      </c>
      <c r="K30" s="22">
        <f t="shared" si="22"/>
        <v>200</v>
      </c>
      <c r="L30" s="22">
        <f t="shared" si="22"/>
        <v>0</v>
      </c>
      <c r="M30" s="22">
        <f t="shared" si="22"/>
        <v>0</v>
      </c>
      <c r="N30" s="22">
        <f t="shared" si="22"/>
        <v>360</v>
      </c>
      <c r="O30" s="22">
        <f t="shared" si="22"/>
        <v>360</v>
      </c>
    </row>
    <row r="31" spans="1:17" s="5" customFormat="1" ht="76.5" customHeight="1">
      <c r="A31" s="39" t="s">
        <v>44</v>
      </c>
      <c r="B31" s="40" t="s">
        <v>45</v>
      </c>
      <c r="C31" s="29">
        <v>200</v>
      </c>
      <c r="D31" s="29"/>
      <c r="E31" s="28">
        <f t="shared" ref="E31" si="23">D31+C31</f>
        <v>200</v>
      </c>
      <c r="F31" s="29">
        <v>200</v>
      </c>
      <c r="G31" s="29"/>
      <c r="H31" s="29"/>
      <c r="I31" s="29"/>
      <c r="J31" s="28">
        <f t="shared" si="7"/>
        <v>200</v>
      </c>
      <c r="K31" s="29">
        <f t="shared" ref="K31" si="24">G31+F31</f>
        <v>200</v>
      </c>
      <c r="L31" s="29"/>
      <c r="M31" s="29"/>
      <c r="N31" s="29">
        <v>360</v>
      </c>
      <c r="O31" s="29">
        <v>360</v>
      </c>
    </row>
    <row r="32" spans="1:17" s="6" customFormat="1" ht="25.5" customHeight="1">
      <c r="A32" s="23" t="s">
        <v>4</v>
      </c>
      <c r="B32" s="35" t="s">
        <v>32</v>
      </c>
      <c r="C32" s="22">
        <v>200</v>
      </c>
      <c r="D32" s="22"/>
      <c r="E32" s="22">
        <v>300</v>
      </c>
      <c r="F32" s="22">
        <v>200</v>
      </c>
      <c r="G32" s="22"/>
      <c r="H32" s="22"/>
      <c r="I32" s="22"/>
      <c r="J32" s="22">
        <f>SUM(E32,I32)</f>
        <v>300</v>
      </c>
      <c r="K32" s="25">
        <v>300</v>
      </c>
      <c r="L32" s="25"/>
      <c r="M32" s="25"/>
      <c r="N32" s="25">
        <v>300.10000000000002</v>
      </c>
      <c r="O32" s="25">
        <v>300.10000000000002</v>
      </c>
    </row>
    <row r="33" spans="1:2" ht="15.75">
      <c r="A33" s="1"/>
      <c r="B33" s="1"/>
    </row>
    <row r="34" spans="1:2" ht="15.75">
      <c r="A34" s="1"/>
      <c r="B34" s="1"/>
    </row>
    <row r="35" spans="1:2" ht="15.75">
      <c r="A35" s="1"/>
      <c r="B35" s="1"/>
    </row>
    <row r="36" spans="1:2" ht="15.75">
      <c r="A36" s="1"/>
      <c r="B36" s="1"/>
    </row>
    <row r="37" spans="1:2" ht="15.75">
      <c r="A37" s="1"/>
      <c r="B37" s="1"/>
    </row>
    <row r="38" spans="1:2" ht="15.75">
      <c r="A38" s="1"/>
      <c r="B38" s="1"/>
    </row>
    <row r="39" spans="1:2" ht="15.75">
      <c r="A39" s="1"/>
      <c r="B39" s="1"/>
    </row>
    <row r="40" spans="1:2" ht="15.75">
      <c r="A40" s="1"/>
      <c r="B40" s="1"/>
    </row>
    <row r="41" spans="1:2" ht="15.75">
      <c r="A41" s="1"/>
      <c r="B41" s="1"/>
    </row>
    <row r="42" spans="1:2" ht="15.75">
      <c r="A42" s="1"/>
      <c r="B42" s="1"/>
    </row>
    <row r="43" spans="1:2" ht="15.75">
      <c r="A43" s="1"/>
      <c r="B43" s="1"/>
    </row>
    <row r="44" spans="1:2" ht="15.75">
      <c r="A44" s="1"/>
      <c r="B44" s="1"/>
    </row>
    <row r="45" spans="1:2" ht="15.75">
      <c r="A45" s="1"/>
      <c r="B45" s="1"/>
    </row>
    <row r="46" spans="1:2" ht="15.75">
      <c r="A46" s="1"/>
      <c r="B46" s="1"/>
    </row>
    <row r="47" spans="1:2" ht="15.75">
      <c r="A47" s="1"/>
      <c r="B47" s="1"/>
    </row>
    <row r="48" spans="1:2" ht="15.75">
      <c r="A48" s="1"/>
      <c r="B48" s="1"/>
    </row>
    <row r="49" spans="1:2" ht="15.75">
      <c r="A49" s="1"/>
      <c r="B49" s="1"/>
    </row>
    <row r="50" spans="1:2" ht="15.75">
      <c r="A50" s="1"/>
      <c r="B50" s="1"/>
    </row>
    <row r="51" spans="1:2" ht="15.75">
      <c r="A51" s="1"/>
      <c r="B51" s="1"/>
    </row>
    <row r="52" spans="1:2" ht="15.75">
      <c r="A52" s="1"/>
      <c r="B52" s="1"/>
    </row>
    <row r="53" spans="1:2" ht="15.75">
      <c r="A53" s="1"/>
      <c r="B53" s="1"/>
    </row>
    <row r="54" spans="1:2" ht="15.75">
      <c r="A54" s="1"/>
      <c r="B54" s="1"/>
    </row>
    <row r="55" spans="1:2" ht="15.75">
      <c r="A55" s="1"/>
      <c r="B55" s="1"/>
    </row>
    <row r="56" spans="1:2" ht="15.75">
      <c r="A56" s="1"/>
      <c r="B56" s="1"/>
    </row>
    <row r="57" spans="1:2" ht="15.75">
      <c r="A57" s="1"/>
      <c r="B57" s="1"/>
    </row>
    <row r="58" spans="1:2" ht="15.75">
      <c r="A58" s="1"/>
      <c r="B58" s="1"/>
    </row>
    <row r="59" spans="1:2" ht="15.75">
      <c r="A59" s="1"/>
      <c r="B59" s="1"/>
    </row>
    <row r="60" spans="1:2" ht="15.75">
      <c r="A60" s="1"/>
      <c r="B60" s="1"/>
    </row>
    <row r="61" spans="1:2" ht="15.75">
      <c r="A61" s="1"/>
      <c r="B61" s="1"/>
    </row>
    <row r="62" spans="1:2" ht="15.75">
      <c r="A62" s="1"/>
      <c r="B62" s="1"/>
    </row>
    <row r="63" spans="1:2" ht="15.75">
      <c r="A63" s="1"/>
      <c r="B63" s="1"/>
    </row>
    <row r="64" spans="1:2" ht="15.75">
      <c r="A64" s="1"/>
      <c r="B64" s="1"/>
    </row>
    <row r="65" spans="1:2" ht="15.75">
      <c r="A65" s="1"/>
      <c r="B65" s="1"/>
    </row>
    <row r="66" spans="1:2" ht="15.75">
      <c r="A66" s="1"/>
      <c r="B66" s="1"/>
    </row>
    <row r="67" spans="1:2" ht="15.75">
      <c r="A67" s="1"/>
      <c r="B67" s="1"/>
    </row>
    <row r="68" spans="1:2" ht="15.75">
      <c r="A68" s="1"/>
      <c r="B68" s="1"/>
    </row>
    <row r="69" spans="1:2" ht="15.75">
      <c r="A69" s="1"/>
      <c r="B69" s="1"/>
    </row>
    <row r="70" spans="1:2" ht="15.75">
      <c r="A70" s="1"/>
      <c r="B70" s="1"/>
    </row>
    <row r="71" spans="1:2" ht="15.75">
      <c r="A71" s="1"/>
      <c r="B71" s="1"/>
    </row>
  </sheetData>
  <mergeCells count="9">
    <mergeCell ref="J13:N13"/>
    <mergeCell ref="C12:O12"/>
    <mergeCell ref="E1:K1"/>
    <mergeCell ref="B2:K2"/>
    <mergeCell ref="C11:K11"/>
    <mergeCell ref="A7:K7"/>
    <mergeCell ref="A8:K8"/>
    <mergeCell ref="B3:K3"/>
    <mergeCell ref="B4:K4"/>
  </mergeCells>
  <printOptions horizontalCentered="1"/>
  <pageMargins left="0.88582677165354329" right="0.78740157480314965" top="0.78740157480314965" bottom="0.78740157480314965" header="0.31496062992125984" footer="0.31496062992125984"/>
  <pageSetup paperSize="9" scale="47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2025-2026</vt:lpstr>
      <vt:lpstr>'2025-2026'!Область_печати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</dc:creator>
  <cp:lastModifiedBy>Windows User</cp:lastModifiedBy>
  <cp:lastPrinted>2023-11-09T08:06:57Z</cp:lastPrinted>
  <dcterms:created xsi:type="dcterms:W3CDTF">2001-12-21T04:25:37Z</dcterms:created>
  <dcterms:modified xsi:type="dcterms:W3CDTF">2023-12-20T07:38:17Z</dcterms:modified>
</cp:coreProperties>
</file>