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роект бюджета на 2024-2026гг\Решение № 42-2023 от27.12.2023\"/>
    </mc:Choice>
  </mc:AlternateContent>
  <bookViews>
    <workbookView xWindow="-120" yWindow="-120" windowWidth="29040" windowHeight="15840"/>
  </bookViews>
  <sheets>
    <sheet name="2024" sheetId="1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5" i="17" l="1"/>
  <c r="S34" i="17"/>
  <c r="R34" i="17"/>
  <c r="R33" i="17" s="1"/>
  <c r="S33" i="17" s="1"/>
  <c r="S32" i="17"/>
  <c r="R31" i="17"/>
  <c r="S31" i="17" s="1"/>
  <c r="S28" i="17"/>
  <c r="S27" i="17"/>
  <c r="R27" i="17"/>
  <c r="R26" i="17"/>
  <c r="R25" i="17" s="1"/>
  <c r="S25" i="17" s="1"/>
  <c r="S24" i="17"/>
  <c r="R23" i="17"/>
  <c r="S23" i="17" s="1"/>
  <c r="S22" i="17"/>
  <c r="R21" i="17"/>
  <c r="R20" i="17" s="1"/>
  <c r="S20" i="17" s="1"/>
  <c r="S19" i="17"/>
  <c r="R18" i="17"/>
  <c r="S18" i="17" s="1"/>
  <c r="S17" i="17"/>
  <c r="R16" i="17"/>
  <c r="R15" i="17" s="1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32" i="17"/>
  <c r="Q35" i="17"/>
  <c r="Q14" i="17"/>
  <c r="R30" i="17" l="1"/>
  <c r="R29" i="17" s="1"/>
  <c r="S29" i="17" s="1"/>
  <c r="R14" i="17"/>
  <c r="S15" i="17"/>
  <c r="S16" i="17"/>
  <c r="S21" i="17"/>
  <c r="S26" i="17"/>
  <c r="P34" i="17"/>
  <c r="P31" i="17"/>
  <c r="Q31" i="17" s="1"/>
  <c r="P30" i="17"/>
  <c r="Q30" i="17" s="1"/>
  <c r="P27" i="17"/>
  <c r="P26" i="17"/>
  <c r="P25" i="17"/>
  <c r="P23" i="17"/>
  <c r="P21" i="17"/>
  <c r="P20" i="17"/>
  <c r="P18" i="17"/>
  <c r="P16" i="17"/>
  <c r="P15" i="17" s="1"/>
  <c r="P14" i="17" s="1"/>
  <c r="S30" i="17" l="1"/>
  <c r="R36" i="17"/>
  <c r="S14" i="17"/>
  <c r="S36" i="17" s="1"/>
  <c r="P33" i="17"/>
  <c r="Q33" i="17" s="1"/>
  <c r="Q34" i="17"/>
  <c r="P29" i="17"/>
  <c r="N34" i="17"/>
  <c r="N33" i="17" s="1"/>
  <c r="N31" i="17"/>
  <c r="N30" i="17" s="1"/>
  <c r="N27" i="17"/>
  <c r="N26" i="17" s="1"/>
  <c r="N25" i="17" s="1"/>
  <c r="O23" i="17"/>
  <c r="N23" i="17"/>
  <c r="N21" i="17"/>
  <c r="O21" i="17"/>
  <c r="M21" i="17"/>
  <c r="M23" i="17"/>
  <c r="O19" i="17"/>
  <c r="O18" i="17" s="1"/>
  <c r="N18" i="17"/>
  <c r="N16" i="17"/>
  <c r="N15" i="17" s="1"/>
  <c r="O16" i="17"/>
  <c r="O15" i="17" s="1"/>
  <c r="M18" i="17"/>
  <c r="M16" i="17"/>
  <c r="M15" i="17" s="1"/>
  <c r="Q36" i="17" l="1"/>
  <c r="Q29" i="17"/>
  <c r="P36" i="17"/>
  <c r="N20" i="17"/>
  <c r="N14" i="17" s="1"/>
  <c r="N36" i="17" s="1"/>
  <c r="O20" i="17"/>
  <c r="N29" i="17"/>
  <c r="L34" i="17"/>
  <c r="L33" i="17" s="1"/>
  <c r="L31" i="17"/>
  <c r="L30" i="17" s="1"/>
  <c r="L25" i="17"/>
  <c r="L20" i="17"/>
  <c r="M20" i="17"/>
  <c r="L15" i="17"/>
  <c r="L14" i="17" l="1"/>
  <c r="L29" i="17"/>
  <c r="L36" i="17" s="1"/>
  <c r="K32" i="17"/>
  <c r="M32" i="17" s="1"/>
  <c r="K35" i="17"/>
  <c r="M35" i="17" s="1"/>
  <c r="O31" i="17" l="1"/>
  <c r="O30" i="17" s="1"/>
  <c r="M31" i="17"/>
  <c r="M30" i="17" s="1"/>
  <c r="O34" i="17"/>
  <c r="O33" i="17" s="1"/>
  <c r="M34" i="17"/>
  <c r="M33" i="17" s="1"/>
  <c r="J16" i="17"/>
  <c r="K31" i="17"/>
  <c r="K30" i="17" s="1"/>
  <c r="J34" i="17"/>
  <c r="J33" i="17" s="1"/>
  <c r="K34" i="17"/>
  <c r="K33" i="17" s="1"/>
  <c r="I28" i="17"/>
  <c r="J28" i="17" s="1"/>
  <c r="I31" i="17"/>
  <c r="I30" i="17" s="1"/>
  <c r="I34" i="17"/>
  <c r="I33" i="17" s="1"/>
  <c r="I24" i="17"/>
  <c r="K24" i="17" s="1"/>
  <c r="K23" i="17" s="1"/>
  <c r="I19" i="17"/>
  <c r="J19" i="17" s="1"/>
  <c r="I16" i="17"/>
  <c r="H34" i="17"/>
  <c r="H33" i="17" s="1"/>
  <c r="H31" i="17"/>
  <c r="H30" i="17" s="1"/>
  <c r="H27" i="17"/>
  <c r="H23" i="17"/>
  <c r="H18" i="17"/>
  <c r="H16" i="17"/>
  <c r="H15" i="17" s="1"/>
  <c r="G23" i="17"/>
  <c r="G31" i="17"/>
  <c r="G30" i="17" s="1"/>
  <c r="G34" i="17"/>
  <c r="G33" i="17" s="1"/>
  <c r="F34" i="17"/>
  <c r="F33" i="17" s="1"/>
  <c r="E34" i="17"/>
  <c r="E33" i="17" s="1"/>
  <c r="F31" i="17"/>
  <c r="F30" i="17" s="1"/>
  <c r="E31" i="17"/>
  <c r="E30" i="17" s="1"/>
  <c r="G27" i="17"/>
  <c r="F27" i="17"/>
  <c r="E27" i="17"/>
  <c r="E26" i="17" s="1"/>
  <c r="F25" i="17"/>
  <c r="F23" i="17"/>
  <c r="E23" i="17"/>
  <c r="G22" i="17"/>
  <c r="G21" i="17" s="1"/>
  <c r="G20" i="17" s="1"/>
  <c r="F21" i="17"/>
  <c r="E21" i="17"/>
  <c r="E20" i="17" s="1"/>
  <c r="G18" i="17"/>
  <c r="E18" i="17"/>
  <c r="G16" i="17"/>
  <c r="G15" i="17" s="1"/>
  <c r="F16" i="17"/>
  <c r="F15" i="17" s="1"/>
  <c r="E16" i="17"/>
  <c r="K22" i="17"/>
  <c r="K21" i="17" s="1"/>
  <c r="K17" i="17"/>
  <c r="K16" i="17" s="1"/>
  <c r="J31" i="17"/>
  <c r="J30" i="17" s="1"/>
  <c r="J23" i="17"/>
  <c r="H22" i="17" l="1"/>
  <c r="J21" i="17" s="1"/>
  <c r="E29" i="17"/>
  <c r="K20" i="17"/>
  <c r="G29" i="17"/>
  <c r="J20" i="17"/>
  <c r="M29" i="17"/>
  <c r="F29" i="17"/>
  <c r="O29" i="17"/>
  <c r="F20" i="17"/>
  <c r="F14" i="17" s="1"/>
  <c r="I23" i="17"/>
  <c r="I27" i="17"/>
  <c r="E15" i="17"/>
  <c r="H21" i="17"/>
  <c r="H20" i="17" s="1"/>
  <c r="J29" i="17"/>
  <c r="H29" i="17"/>
  <c r="I29" i="17"/>
  <c r="E25" i="17"/>
  <c r="G26" i="17"/>
  <c r="J18" i="17"/>
  <c r="J15" i="17" s="1"/>
  <c r="K19" i="17"/>
  <c r="K18" i="17" s="1"/>
  <c r="K15" i="17" s="1"/>
  <c r="K28" i="17"/>
  <c r="J27" i="17"/>
  <c r="I21" i="17"/>
  <c r="I18" i="17"/>
  <c r="I15" i="17" s="1"/>
  <c r="K29" i="17"/>
  <c r="I20" i="17" l="1"/>
  <c r="F36" i="17"/>
  <c r="K27" i="17"/>
  <c r="M28" i="17"/>
  <c r="E14" i="17"/>
  <c r="E36" i="17" s="1"/>
  <c r="H26" i="17"/>
  <c r="I26" i="17" s="1"/>
  <c r="G25" i="17"/>
  <c r="G14" i="17" s="1"/>
  <c r="G36" i="17" s="1"/>
  <c r="M27" i="17" l="1"/>
  <c r="M26" i="17" s="1"/>
  <c r="M25" i="17" s="1"/>
  <c r="M14" i="17" s="1"/>
  <c r="M36" i="17" s="1"/>
  <c r="O28" i="17"/>
  <c r="O27" i="17" s="1"/>
  <c r="O26" i="17" s="1"/>
  <c r="O25" i="17" s="1"/>
  <c r="O14" i="17" s="1"/>
  <c r="O36" i="17" s="1"/>
  <c r="I25" i="17"/>
  <c r="I14" i="17" s="1"/>
  <c r="I36" i="17" s="1"/>
  <c r="J26" i="17"/>
  <c r="J25" i="17" s="1"/>
  <c r="J14" i="17" s="1"/>
  <c r="J36" i="17" s="1"/>
  <c r="H25" i="17"/>
  <c r="H14" i="17" s="1"/>
  <c r="H36" i="17" s="1"/>
  <c r="K26" i="17" l="1"/>
  <c r="K25" i="17" s="1"/>
  <c r="K14" i="17" s="1"/>
  <c r="K36" i="17" s="1"/>
</calcChain>
</file>

<file path=xl/sharedStrings.xml><?xml version="1.0" encoding="utf-8"?>
<sst xmlns="http://schemas.openxmlformats.org/spreadsheetml/2006/main" count="73" uniqueCount="60">
  <si>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</si>
  <si>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</si>
  <si>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</si>
  <si>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</si>
  <si>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</si>
  <si>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</si>
  <si>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</si>
  <si>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</si>
  <si>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</si>
  <si>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</si>
  <si>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</si>
  <si>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</si>
  <si>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</si>
  <si>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</si>
  <si>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</si>
  <si>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</si>
  <si>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</si>
  <si>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</si>
  <si>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</si>
  <si>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</si>
  <si>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</si>
  <si>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</si>
  <si>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</si>
  <si>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</si>
  <si>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</si>
  <si>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</si>
  <si>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</si>
  <si>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</si>
  <si>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</si>
  <si>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</si>
  <si>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</si>
  <si>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</si>
  <si>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</si>
  <si>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</si>
  <si>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</si>
  <si>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</si>
  <si>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</si>
  <si>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</si>
  <si>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</si>
  <si>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</si>
  <si>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</si>
  <si>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</si>
  <si>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</si>
  <si>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</si>
  <si>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</si>
  <si>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</si>
  <si>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</si>
  <si>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</si>
  <si>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</si>
  <si>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</si>
  <si>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</si>
  <si>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</si>
  <si>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</si>
  <si>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</si>
  <si>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</si>
  <si>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</si>
  <si>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</si>
  <si>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</si>
  <si>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 xml:space="preserve">на 2024 год </t>
  </si>
  <si>
    <t>Единици измерения: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</si>
</sst>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4" fontId="4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41"/>
  <sheetViews>
    <sheetView tabSelected="1" topLeftCell="B1" zoomScaleNormal="100" zoomScaleSheetLayoutView="100" workbookViewId="0">
      <selection activeCell="D11" sqref="D11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74.1406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customWidth="1"/>
  </cols>
  <sheetData>
    <row r="2" spans="3:19" x14ac:dyDescent="0.2">
      <c r="C2" s="2"/>
      <c r="D2" s="46" t="s">
        <v>55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3:19" x14ac:dyDescent="0.2">
      <c r="C3" s="2"/>
      <c r="D3" s="46" t="s">
        <v>38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3:19" x14ac:dyDescent="0.2">
      <c r="C4" s="2"/>
      <c r="D4" s="46" t="s">
        <v>57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3:19" x14ac:dyDescent="0.2">
      <c r="C5" s="3" t="s">
        <v>0</v>
      </c>
      <c r="D5" s="49"/>
      <c r="E5" s="49"/>
      <c r="F5" s="49"/>
      <c r="G5" s="49"/>
    </row>
    <row r="6" spans="3:19" x14ac:dyDescent="0.2">
      <c r="C6" s="2"/>
      <c r="D6" s="2"/>
      <c r="E6" s="2"/>
      <c r="F6" s="2"/>
      <c r="G6" s="3"/>
    </row>
    <row r="7" spans="3:19" ht="15.75" x14ac:dyDescent="0.25">
      <c r="C7" s="48" t="s">
        <v>14</v>
      </c>
      <c r="D7" s="48"/>
      <c r="E7" s="48"/>
      <c r="F7" s="48"/>
      <c r="G7" s="48"/>
      <c r="H7" s="48"/>
      <c r="I7" s="48"/>
    </row>
    <row r="8" spans="3:19" ht="15.75" x14ac:dyDescent="0.25">
      <c r="C8" s="48" t="s">
        <v>35</v>
      </c>
      <c r="D8" s="48"/>
      <c r="E8" s="48"/>
      <c r="F8" s="48"/>
      <c r="G8" s="48"/>
      <c r="H8" s="48"/>
      <c r="I8" s="48"/>
    </row>
    <row r="9" spans="3:19" ht="15.75" x14ac:dyDescent="0.25">
      <c r="C9" s="48" t="s">
        <v>58</v>
      </c>
      <c r="D9" s="48"/>
      <c r="E9" s="48"/>
      <c r="F9" s="48"/>
      <c r="G9" s="48"/>
      <c r="H9" s="48"/>
      <c r="I9" s="48"/>
    </row>
    <row r="10" spans="3:19" ht="15.75" x14ac:dyDescent="0.25">
      <c r="C10" s="41"/>
      <c r="D10" s="41" t="s">
        <v>54</v>
      </c>
      <c r="E10" s="41"/>
      <c r="F10" s="41"/>
      <c r="G10" s="41"/>
      <c r="H10" s="42"/>
      <c r="I10" s="42"/>
    </row>
    <row r="11" spans="3:19" x14ac:dyDescent="0.2">
      <c r="C11" s="2"/>
      <c r="D11" s="2" t="s">
        <v>54</v>
      </c>
      <c r="E11" s="2"/>
      <c r="F11" s="2"/>
      <c r="G11" s="2"/>
    </row>
    <row r="12" spans="3:19" x14ac:dyDescent="0.2">
      <c r="C12" s="2"/>
      <c r="D12" s="45" t="s">
        <v>59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3" spans="3:19" x14ac:dyDescent="0.2">
      <c r="C13" s="9" t="s">
        <v>13</v>
      </c>
      <c r="D13" s="10" t="s">
        <v>56</v>
      </c>
      <c r="E13" s="10" t="s">
        <v>3</v>
      </c>
      <c r="F13" s="10" t="s">
        <v>4</v>
      </c>
      <c r="G13" s="10" t="s">
        <v>24</v>
      </c>
      <c r="H13" s="11" t="s">
        <v>53</v>
      </c>
      <c r="I13" s="11" t="s">
        <v>24</v>
      </c>
      <c r="J13" s="11" t="s">
        <v>4</v>
      </c>
      <c r="K13" s="11" t="s">
        <v>24</v>
      </c>
      <c r="L13" s="12" t="s">
        <v>53</v>
      </c>
      <c r="M13" s="12" t="s">
        <v>24</v>
      </c>
      <c r="N13" s="11" t="s">
        <v>53</v>
      </c>
      <c r="O13" s="11" t="s">
        <v>24</v>
      </c>
      <c r="P13" s="11" t="s">
        <v>53</v>
      </c>
      <c r="Q13" s="10" t="s">
        <v>24</v>
      </c>
      <c r="R13" s="11" t="s">
        <v>53</v>
      </c>
      <c r="S13" s="10" t="s">
        <v>24</v>
      </c>
    </row>
    <row r="14" spans="3:19" ht="19.5" customHeight="1" x14ac:dyDescent="0.2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</row>
    <row r="15" spans="3:19" ht="19.5" customHeight="1" x14ac:dyDescent="0.25">
      <c r="C15" s="16" t="s">
        <v>39</v>
      </c>
      <c r="D15" s="17" t="s">
        <v>42</v>
      </c>
      <c r="E15" s="18">
        <f t="shared" ref="E15:L15" si="2">SUM(E16-E18)</f>
        <v>3937.1750000000002</v>
      </c>
      <c r="F15" s="18">
        <f t="shared" si="2"/>
        <v>-478.46199999999999</v>
      </c>
      <c r="G15" s="18">
        <f t="shared" si="2"/>
        <v>4627.1400000000003</v>
      </c>
      <c r="H15" s="18">
        <f t="shared" si="2"/>
        <v>3247.9</v>
      </c>
      <c r="I15" s="18">
        <f t="shared" si="2"/>
        <v>4113.0379999999996</v>
      </c>
      <c r="J15" s="18">
        <f t="shared" si="2"/>
        <v>0</v>
      </c>
      <c r="K15" s="18">
        <f t="shared" si="2"/>
        <v>4113.0379999999996</v>
      </c>
      <c r="L15" s="18">
        <f t="shared" si="2"/>
        <v>0</v>
      </c>
      <c r="M15" s="18">
        <f>SUM(M16)</f>
        <v>4113.0379999999996</v>
      </c>
      <c r="N15" s="18">
        <f t="shared" ref="N15:R16" si="3">SUM(N16)</f>
        <v>0</v>
      </c>
      <c r="O15" s="18">
        <f t="shared" si="3"/>
        <v>0</v>
      </c>
      <c r="P15" s="18">
        <f t="shared" si="3"/>
        <v>0</v>
      </c>
      <c r="Q15" s="39">
        <f t="shared" ref="Q15:Q35" si="4">SUM(O15+P15)</f>
        <v>0</v>
      </c>
      <c r="R15" s="18">
        <f t="shared" si="3"/>
        <v>0</v>
      </c>
      <c r="S15" s="39">
        <f t="shared" ref="S15:S35" si="5">SUM(Q15+R15)</f>
        <v>0</v>
      </c>
    </row>
    <row r="16" spans="3:19" ht="23.25" customHeight="1" x14ac:dyDescent="0.25">
      <c r="C16" s="19" t="s">
        <v>47</v>
      </c>
      <c r="D16" s="20" t="s">
        <v>46</v>
      </c>
      <c r="E16" s="18">
        <f t="shared" ref="E16:K16" si="6">SUM(E17)</f>
        <v>3937.1750000000002</v>
      </c>
      <c r="F16" s="18">
        <f t="shared" si="6"/>
        <v>-478.46199999999999</v>
      </c>
      <c r="G16" s="21">
        <f t="shared" si="6"/>
        <v>4627.1400000000003</v>
      </c>
      <c r="H16" s="21">
        <f t="shared" si="6"/>
        <v>3247.9</v>
      </c>
      <c r="I16" s="21">
        <f t="shared" si="6"/>
        <v>4113.0379999999996</v>
      </c>
      <c r="J16" s="21">
        <f t="shared" si="6"/>
        <v>0</v>
      </c>
      <c r="K16" s="21">
        <f t="shared" si="6"/>
        <v>4113.0379999999996</v>
      </c>
      <c r="L16" s="22"/>
      <c r="M16" s="23">
        <f>SUM(M17)</f>
        <v>4113.0379999999996</v>
      </c>
      <c r="N16" s="23">
        <f t="shared" si="3"/>
        <v>0</v>
      </c>
      <c r="O16" s="23">
        <f t="shared" si="3"/>
        <v>0</v>
      </c>
      <c r="P16" s="23">
        <f t="shared" si="3"/>
        <v>0</v>
      </c>
      <c r="Q16" s="39">
        <f t="shared" si="4"/>
        <v>0</v>
      </c>
      <c r="R16" s="23">
        <f t="shared" si="3"/>
        <v>0</v>
      </c>
      <c r="S16" s="39">
        <f t="shared" si="5"/>
        <v>0</v>
      </c>
    </row>
    <row r="17" spans="3:19" ht="27.75" customHeight="1" x14ac:dyDescent="0.25">
      <c r="C17" s="19" t="s">
        <v>48</v>
      </c>
      <c r="D17" s="8" t="s">
        <v>43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4"/>
        <v>0</v>
      </c>
      <c r="R17" s="23">
        <v>0</v>
      </c>
      <c r="S17" s="39">
        <f t="shared" si="5"/>
        <v>0</v>
      </c>
    </row>
    <row r="18" spans="3:19" ht="27.75" customHeight="1" x14ac:dyDescent="0.2">
      <c r="C18" s="19" t="s">
        <v>40</v>
      </c>
      <c r="D18" s="8" t="s">
        <v>44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7">SUM(N19)</f>
        <v>0</v>
      </c>
      <c r="O18" s="23">
        <f t="shared" si="7"/>
        <v>0</v>
      </c>
      <c r="P18" s="23">
        <f t="shared" si="7"/>
        <v>0</v>
      </c>
      <c r="Q18" s="39">
        <f t="shared" si="4"/>
        <v>0</v>
      </c>
      <c r="R18" s="23">
        <f t="shared" si="7"/>
        <v>0</v>
      </c>
      <c r="S18" s="39">
        <f t="shared" si="5"/>
        <v>0</v>
      </c>
    </row>
    <row r="19" spans="3:19" ht="27" customHeight="1" x14ac:dyDescent="0.2">
      <c r="C19" s="19" t="s">
        <v>41</v>
      </c>
      <c r="D19" s="28" t="s">
        <v>45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4"/>
        <v>0</v>
      </c>
      <c r="R19" s="23">
        <v>0</v>
      </c>
      <c r="S19" s="39">
        <f t="shared" si="5"/>
        <v>0</v>
      </c>
    </row>
    <row r="20" spans="3:19" ht="19.5" customHeight="1" x14ac:dyDescent="0.25">
      <c r="C20" s="16" t="s">
        <v>16</v>
      </c>
      <c r="D20" s="31" t="s">
        <v>5</v>
      </c>
      <c r="E20" s="18">
        <f t="shared" ref="E20:O20" si="8">SUM(E21-E23)</f>
        <v>-829.5</v>
      </c>
      <c r="F20" s="18">
        <f t="shared" si="8"/>
        <v>0</v>
      </c>
      <c r="G20" s="18">
        <f t="shared" si="8"/>
        <v>-1685.1</v>
      </c>
      <c r="H20" s="18">
        <f t="shared" si="8"/>
        <v>-3247.9</v>
      </c>
      <c r="I20" s="18">
        <f t="shared" si="8"/>
        <v>-2933</v>
      </c>
      <c r="J20" s="18">
        <f t="shared" si="8"/>
        <v>0</v>
      </c>
      <c r="K20" s="18">
        <f t="shared" si="8"/>
        <v>-2933</v>
      </c>
      <c r="L20" s="18">
        <f t="shared" si="8"/>
        <v>0</v>
      </c>
      <c r="M20" s="18">
        <f t="shared" si="8"/>
        <v>-2933</v>
      </c>
      <c r="N20" s="18">
        <f t="shared" si="8"/>
        <v>0</v>
      </c>
      <c r="O20" s="18">
        <f t="shared" si="8"/>
        <v>-3000</v>
      </c>
      <c r="P20" s="18">
        <f t="shared" ref="P20:R20" si="9">SUM(P21-P23)</f>
        <v>0</v>
      </c>
      <c r="Q20" s="40">
        <f t="shared" si="4"/>
        <v>-3000</v>
      </c>
      <c r="R20" s="18">
        <f t="shared" si="9"/>
        <v>0</v>
      </c>
      <c r="S20" s="40">
        <f t="shared" si="5"/>
        <v>-3000</v>
      </c>
    </row>
    <row r="21" spans="3:19" ht="24.75" customHeight="1" x14ac:dyDescent="0.25">
      <c r="C21" s="19" t="s">
        <v>51</v>
      </c>
      <c r="D21" s="8" t="s">
        <v>36</v>
      </c>
      <c r="E21" s="18">
        <f t="shared" ref="E21:K21" si="10">SUM(E22)</f>
        <v>0</v>
      </c>
      <c r="F21" s="18">
        <f t="shared" si="10"/>
        <v>0</v>
      </c>
      <c r="G21" s="18">
        <f t="shared" si="10"/>
        <v>0</v>
      </c>
      <c r="H21" s="18">
        <f t="shared" si="10"/>
        <v>0</v>
      </c>
      <c r="I21" s="18">
        <f t="shared" si="10"/>
        <v>2000</v>
      </c>
      <c r="J21" s="18">
        <f t="shared" si="10"/>
        <v>0</v>
      </c>
      <c r="K21" s="18">
        <f t="shared" si="10"/>
        <v>2000</v>
      </c>
      <c r="L21" s="22"/>
      <c r="M21" s="23">
        <f>SUM(M22)</f>
        <v>2000</v>
      </c>
      <c r="N21" s="23">
        <f t="shared" ref="N21:R21" si="11">SUM(N22)</f>
        <v>0</v>
      </c>
      <c r="O21" s="23">
        <f t="shared" si="11"/>
        <v>0</v>
      </c>
      <c r="P21" s="23">
        <f t="shared" si="11"/>
        <v>0</v>
      </c>
      <c r="Q21" s="39">
        <f t="shared" si="4"/>
        <v>0</v>
      </c>
      <c r="R21" s="23">
        <f t="shared" si="11"/>
        <v>0</v>
      </c>
      <c r="S21" s="39">
        <f t="shared" si="5"/>
        <v>0</v>
      </c>
    </row>
    <row r="22" spans="3:19" ht="24.75" customHeight="1" x14ac:dyDescent="0.25">
      <c r="C22" s="19" t="s">
        <v>52</v>
      </c>
      <c r="D22" s="8" t="s">
        <v>37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4"/>
        <v>0</v>
      </c>
      <c r="R22" s="23">
        <v>0</v>
      </c>
      <c r="S22" s="39">
        <f t="shared" si="5"/>
        <v>0</v>
      </c>
    </row>
    <row r="23" spans="3:19" ht="25.5" x14ac:dyDescent="0.2">
      <c r="C23" s="19" t="s">
        <v>49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12">SUM(N24)</f>
        <v>0</v>
      </c>
      <c r="O23" s="23">
        <f t="shared" si="12"/>
        <v>3000</v>
      </c>
      <c r="P23" s="23">
        <f t="shared" si="12"/>
        <v>0</v>
      </c>
      <c r="Q23" s="39">
        <f t="shared" si="4"/>
        <v>3000</v>
      </c>
      <c r="R23" s="23">
        <f t="shared" si="12"/>
        <v>0</v>
      </c>
      <c r="S23" s="39">
        <f t="shared" si="5"/>
        <v>3000</v>
      </c>
    </row>
    <row r="24" spans="3:19" ht="27" customHeight="1" x14ac:dyDescent="0.2">
      <c r="C24" s="19" t="s">
        <v>50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4"/>
        <v>3000</v>
      </c>
      <c r="R24" s="23">
        <v>0</v>
      </c>
      <c r="S24" s="39">
        <f t="shared" si="5"/>
        <v>3000</v>
      </c>
    </row>
    <row r="25" spans="3:19" ht="18" customHeight="1" x14ac:dyDescent="0.25">
      <c r="C25" s="16" t="s">
        <v>25</v>
      </c>
      <c r="D25" s="17" t="s">
        <v>26</v>
      </c>
      <c r="E25" s="33">
        <f t="shared" ref="E25:F27" si="13">E26</f>
        <v>0</v>
      </c>
      <c r="F25" s="33">
        <f t="shared" si="13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14">L26</f>
        <v>0</v>
      </c>
      <c r="M25" s="6">
        <f t="shared" si="14"/>
        <v>0</v>
      </c>
      <c r="N25" s="6">
        <f t="shared" si="14"/>
        <v>0</v>
      </c>
      <c r="O25" s="6">
        <f t="shared" si="14"/>
        <v>0</v>
      </c>
      <c r="P25" s="6">
        <f t="shared" si="14"/>
        <v>0</v>
      </c>
      <c r="Q25" s="39">
        <f t="shared" si="4"/>
        <v>0</v>
      </c>
      <c r="R25" s="6">
        <f t="shared" si="14"/>
        <v>0</v>
      </c>
      <c r="S25" s="39">
        <f t="shared" si="5"/>
        <v>0</v>
      </c>
    </row>
    <row r="26" spans="3:19" s="1" customFormat="1" ht="17.25" customHeight="1" x14ac:dyDescent="0.2">
      <c r="C26" s="19" t="s">
        <v>30</v>
      </c>
      <c r="D26" s="4" t="s">
        <v>27</v>
      </c>
      <c r="E26" s="7">
        <f t="shared" si="13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15">SUM(N27)</f>
        <v>0</v>
      </c>
      <c r="O26" s="23">
        <f t="shared" si="15"/>
        <v>0</v>
      </c>
      <c r="P26" s="23">
        <f t="shared" si="15"/>
        <v>0</v>
      </c>
      <c r="Q26" s="39">
        <f t="shared" si="4"/>
        <v>0</v>
      </c>
      <c r="R26" s="23">
        <f t="shared" si="15"/>
        <v>0</v>
      </c>
      <c r="S26" s="39">
        <f t="shared" si="5"/>
        <v>0</v>
      </c>
    </row>
    <row r="27" spans="3:19" ht="25.5" x14ac:dyDescent="0.2">
      <c r="C27" s="19" t="s">
        <v>31</v>
      </c>
      <c r="D27" s="4" t="s">
        <v>28</v>
      </c>
      <c r="E27" s="7">
        <f t="shared" si="13"/>
        <v>0</v>
      </c>
      <c r="F27" s="7">
        <f t="shared" si="13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15"/>
        <v>0</v>
      </c>
      <c r="O27" s="23">
        <f t="shared" si="15"/>
        <v>0</v>
      </c>
      <c r="P27" s="23">
        <f t="shared" si="15"/>
        <v>0</v>
      </c>
      <c r="Q27" s="39">
        <f t="shared" si="4"/>
        <v>0</v>
      </c>
      <c r="R27" s="23">
        <f t="shared" si="15"/>
        <v>0</v>
      </c>
      <c r="S27" s="39">
        <f t="shared" si="5"/>
        <v>0</v>
      </c>
    </row>
    <row r="28" spans="3:19" ht="25.5" x14ac:dyDescent="0.2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16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4"/>
        <v>0</v>
      </c>
      <c r="R28" s="23">
        <v>0</v>
      </c>
      <c r="S28" s="39">
        <f t="shared" si="5"/>
        <v>0</v>
      </c>
    </row>
    <row r="29" spans="3:19" s="1" customFormat="1" ht="18.75" customHeight="1" x14ac:dyDescent="0.25">
      <c r="C29" s="16" t="s">
        <v>17</v>
      </c>
      <c r="D29" s="17" t="s">
        <v>8</v>
      </c>
      <c r="E29" s="6">
        <f t="shared" ref="E29:O29" si="17">E30+E33</f>
        <v>0</v>
      </c>
      <c r="F29" s="6">
        <f t="shared" si="17"/>
        <v>0</v>
      </c>
      <c r="G29" s="6">
        <f t="shared" si="17"/>
        <v>0</v>
      </c>
      <c r="H29" s="6">
        <f t="shared" si="17"/>
        <v>0</v>
      </c>
      <c r="I29" s="6">
        <f t="shared" si="17"/>
        <v>7983.7880000000005</v>
      </c>
      <c r="J29" s="6">
        <f t="shared" si="17"/>
        <v>0</v>
      </c>
      <c r="K29" s="6">
        <f t="shared" si="17"/>
        <v>7983.7880000000005</v>
      </c>
      <c r="L29" s="6">
        <f t="shared" si="17"/>
        <v>626.54900000000271</v>
      </c>
      <c r="M29" s="6">
        <f t="shared" si="17"/>
        <v>8610.3369999999995</v>
      </c>
      <c r="N29" s="6">
        <f t="shared" si="17"/>
        <v>0</v>
      </c>
      <c r="O29" s="6">
        <f t="shared" si="17"/>
        <v>0</v>
      </c>
      <c r="P29" s="6">
        <f t="shared" ref="P29:R29" si="18">P30+P33</f>
        <v>0</v>
      </c>
      <c r="Q29" s="39">
        <f t="shared" si="4"/>
        <v>0</v>
      </c>
      <c r="R29" s="6">
        <f t="shared" si="18"/>
        <v>0</v>
      </c>
      <c r="S29" s="39">
        <f t="shared" si="5"/>
        <v>0</v>
      </c>
    </row>
    <row r="30" spans="3:19" x14ac:dyDescent="0.2">
      <c r="C30" s="19" t="s">
        <v>18</v>
      </c>
      <c r="D30" s="4" t="s">
        <v>1</v>
      </c>
      <c r="E30" s="7">
        <f t="shared" ref="E30:R31" si="19">E31</f>
        <v>-240756.99100000001</v>
      </c>
      <c r="F30" s="21">
        <f t="shared" si="19"/>
        <v>6508.32</v>
      </c>
      <c r="G30" s="7">
        <f t="shared" si="19"/>
        <v>-280182.24</v>
      </c>
      <c r="H30" s="7">
        <f t="shared" si="19"/>
        <v>-23165.82</v>
      </c>
      <c r="I30" s="7">
        <f t="shared" si="19"/>
        <v>-303875.23499999999</v>
      </c>
      <c r="J30" s="7">
        <f t="shared" si="19"/>
        <v>-5405.7</v>
      </c>
      <c r="K30" s="7">
        <f t="shared" si="19"/>
        <v>-309280.935</v>
      </c>
      <c r="L30" s="7">
        <f t="shared" si="19"/>
        <v>29381.65</v>
      </c>
      <c r="M30" s="7">
        <f t="shared" si="19"/>
        <v>-279899.28499999997</v>
      </c>
      <c r="N30" s="7">
        <f t="shared" si="19"/>
        <v>-1703.105</v>
      </c>
      <c r="O30" s="7">
        <f t="shared" si="19"/>
        <v>-551125.42000000004</v>
      </c>
      <c r="P30" s="7">
        <f t="shared" si="19"/>
        <v>67834.8</v>
      </c>
      <c r="Q30" s="40">
        <f t="shared" si="4"/>
        <v>-483290.62000000005</v>
      </c>
      <c r="R30" s="7">
        <f t="shared" si="19"/>
        <v>-3381.5058600000002</v>
      </c>
      <c r="S30" s="40">
        <f t="shared" si="5"/>
        <v>-486672.12586000003</v>
      </c>
    </row>
    <row r="31" spans="3:19" x14ac:dyDescent="0.2">
      <c r="C31" s="34" t="s">
        <v>19</v>
      </c>
      <c r="D31" s="5" t="s">
        <v>9</v>
      </c>
      <c r="E31" s="29">
        <f t="shared" si="19"/>
        <v>-240756.99100000001</v>
      </c>
      <c r="F31" s="35">
        <f t="shared" si="19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20">SUM(L32)</f>
        <v>29381.65</v>
      </c>
      <c r="M31" s="29">
        <f t="shared" si="20"/>
        <v>-279899.28499999997</v>
      </c>
      <c r="N31" s="29">
        <f t="shared" si="20"/>
        <v>-1703.105</v>
      </c>
      <c r="O31" s="29">
        <f t="shared" si="20"/>
        <v>-551125.42000000004</v>
      </c>
      <c r="P31" s="29">
        <f t="shared" si="20"/>
        <v>67834.8</v>
      </c>
      <c r="Q31" s="40">
        <f t="shared" si="4"/>
        <v>-483290.62000000005</v>
      </c>
      <c r="R31" s="29">
        <f t="shared" si="20"/>
        <v>-3381.5058600000002</v>
      </c>
      <c r="S31" s="40">
        <f t="shared" si="5"/>
        <v>-486672.12586000003</v>
      </c>
    </row>
    <row r="32" spans="3:19" ht="15.75" customHeight="1" x14ac:dyDescent="0.2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16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4"/>
        <v>-483290.62000000005</v>
      </c>
      <c r="R32" s="22">
        <v>-3381.5058600000002</v>
      </c>
      <c r="S32" s="40">
        <f t="shared" si="5"/>
        <v>-486672.12586000003</v>
      </c>
    </row>
    <row r="33" spans="3:19" x14ac:dyDescent="0.2">
      <c r="C33" s="19" t="s">
        <v>21</v>
      </c>
      <c r="D33" s="4" t="s">
        <v>2</v>
      </c>
      <c r="E33" s="7">
        <f t="shared" ref="E33:R34" si="21">E34</f>
        <v>240756.99100000001</v>
      </c>
      <c r="F33" s="21">
        <f t="shared" si="21"/>
        <v>-6508.32</v>
      </c>
      <c r="G33" s="7">
        <f t="shared" si="21"/>
        <v>280182.24</v>
      </c>
      <c r="H33" s="7">
        <f t="shared" si="21"/>
        <v>23165.82</v>
      </c>
      <c r="I33" s="7">
        <f>I34</f>
        <v>311859.02299999999</v>
      </c>
      <c r="J33" s="7">
        <f t="shared" si="21"/>
        <v>5405.7</v>
      </c>
      <c r="K33" s="7">
        <f t="shared" si="21"/>
        <v>317264.723</v>
      </c>
      <c r="L33" s="7">
        <f t="shared" si="21"/>
        <v>-28755.100999999999</v>
      </c>
      <c r="M33" s="7">
        <f t="shared" si="21"/>
        <v>288509.62199999997</v>
      </c>
      <c r="N33" s="7">
        <f t="shared" si="21"/>
        <v>1703.105</v>
      </c>
      <c r="O33" s="7">
        <f t="shared" si="21"/>
        <v>551125.42000000004</v>
      </c>
      <c r="P33" s="7">
        <f t="shared" si="21"/>
        <v>-67834.8</v>
      </c>
      <c r="Q33" s="40">
        <f t="shared" si="4"/>
        <v>483290.62000000005</v>
      </c>
      <c r="R33" s="7">
        <f t="shared" si="21"/>
        <v>3381.5058600000002</v>
      </c>
      <c r="S33" s="40">
        <f t="shared" si="5"/>
        <v>486672.12586000003</v>
      </c>
    </row>
    <row r="34" spans="3:19" x14ac:dyDescent="0.2">
      <c r="C34" s="34" t="s">
        <v>22</v>
      </c>
      <c r="D34" s="5" t="s">
        <v>11</v>
      </c>
      <c r="E34" s="29">
        <f>SUM(E35)</f>
        <v>240756.99100000001</v>
      </c>
      <c r="F34" s="35">
        <f t="shared" si="21"/>
        <v>-6508.32</v>
      </c>
      <c r="G34" s="29">
        <f t="shared" si="21"/>
        <v>280182.24</v>
      </c>
      <c r="H34" s="29">
        <f t="shared" si="21"/>
        <v>23165.82</v>
      </c>
      <c r="I34" s="29">
        <f t="shared" si="21"/>
        <v>311859.02299999999</v>
      </c>
      <c r="J34" s="29">
        <f t="shared" si="21"/>
        <v>5405.7</v>
      </c>
      <c r="K34" s="29">
        <f t="shared" si="21"/>
        <v>317264.723</v>
      </c>
      <c r="L34" s="29">
        <f t="shared" si="21"/>
        <v>-28755.100999999999</v>
      </c>
      <c r="M34" s="29">
        <f t="shared" si="21"/>
        <v>288509.62199999997</v>
      </c>
      <c r="N34" s="29">
        <f t="shared" si="21"/>
        <v>1703.105</v>
      </c>
      <c r="O34" s="29">
        <f t="shared" si="21"/>
        <v>551125.42000000004</v>
      </c>
      <c r="P34" s="29">
        <f t="shared" si="21"/>
        <v>-67834.8</v>
      </c>
      <c r="Q34" s="40">
        <f t="shared" si="4"/>
        <v>483290.62000000005</v>
      </c>
      <c r="R34" s="29">
        <f t="shared" si="21"/>
        <v>3381.5058600000002</v>
      </c>
      <c r="S34" s="40">
        <f t="shared" si="5"/>
        <v>486672.12586000003</v>
      </c>
    </row>
    <row r="35" spans="3:19" ht="17.25" customHeight="1" x14ac:dyDescent="0.2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16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4"/>
        <v>483290.62000000005</v>
      </c>
      <c r="R35" s="22">
        <v>3381.5058600000002</v>
      </c>
      <c r="S35" s="40">
        <f t="shared" si="5"/>
        <v>486672.12586000003</v>
      </c>
    </row>
    <row r="36" spans="3:19" ht="12.75" customHeight="1" x14ac:dyDescent="0.2">
      <c r="C36" s="47" t="s">
        <v>34</v>
      </c>
      <c r="D36" s="47"/>
      <c r="E36" s="43">
        <f t="shared" ref="E36:K36" si="22">SUM(E14,E29)</f>
        <v>3107.6750000000002</v>
      </c>
      <c r="F36" s="43">
        <f t="shared" si="22"/>
        <v>-478.46199999999999</v>
      </c>
      <c r="G36" s="43">
        <f t="shared" si="22"/>
        <v>2942.0400000000004</v>
      </c>
      <c r="H36" s="43">
        <f t="shared" si="22"/>
        <v>0</v>
      </c>
      <c r="I36" s="43">
        <f t="shared" si="22"/>
        <v>9163.8260000000009</v>
      </c>
      <c r="J36" s="43">
        <f t="shared" si="22"/>
        <v>0</v>
      </c>
      <c r="K36" s="43">
        <f t="shared" si="22"/>
        <v>9163.8260000000009</v>
      </c>
      <c r="L36" s="43">
        <f t="shared" ref="L36:M36" si="23">SUM(L14,L29)</f>
        <v>626.54900000000271</v>
      </c>
      <c r="M36" s="43">
        <f t="shared" si="23"/>
        <v>9790.375</v>
      </c>
      <c r="N36" s="43">
        <f t="shared" ref="N36:O36" si="24">SUM(N14,N29)</f>
        <v>0</v>
      </c>
      <c r="O36" s="43">
        <f t="shared" si="24"/>
        <v>-3000</v>
      </c>
      <c r="P36" s="43">
        <f t="shared" ref="P36:Q36" si="25">SUM(P14,P29)</f>
        <v>0</v>
      </c>
      <c r="Q36" s="44">
        <f t="shared" si="25"/>
        <v>-3000</v>
      </c>
      <c r="R36" s="43">
        <f t="shared" ref="R36:S36" si="26">SUM(R14,R29)</f>
        <v>0</v>
      </c>
      <c r="S36" s="44">
        <f t="shared" si="26"/>
        <v>-3000</v>
      </c>
    </row>
    <row r="37" spans="3:19" x14ac:dyDescent="0.2">
      <c r="C37" s="47"/>
      <c r="D37" s="47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4"/>
      <c r="R37" s="43"/>
      <c r="S37" s="44"/>
    </row>
    <row r="38" spans="3:19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19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19" x14ac:dyDescent="0.2">
      <c r="C40" s="36"/>
      <c r="D40" s="36" t="s">
        <v>54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19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24"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C8:I8"/>
    <mergeCell ref="E36:E37"/>
    <mergeCell ref="R36:R37"/>
    <mergeCell ref="S36:S37"/>
    <mergeCell ref="D12:Q12"/>
    <mergeCell ref="F36:F37"/>
    <mergeCell ref="G36:G37"/>
    <mergeCell ref="P36:P37"/>
    <mergeCell ref="Q36:Q37"/>
    <mergeCell ref="H36:H3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admin777</cp:lastModifiedBy>
  <cp:lastPrinted>2023-12-15T01:02:06Z</cp:lastPrinted>
  <dcterms:created xsi:type="dcterms:W3CDTF">2001-02-06T16:58:13Z</dcterms:created>
  <dcterms:modified xsi:type="dcterms:W3CDTF">2023-12-27T07:28:38Z</dcterms:modified>
</cp:coreProperties>
</file>