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'2017'!$10:$11</definedName>
    <definedName name="_xlnm.Print_Area" localSheetId="0">'2017'!$A$1:$F$53</definedName>
  </definedNames>
  <calcPr calcId="145621"/>
</workbook>
</file>

<file path=xl/calcChain.xml><?xml version="1.0" encoding="utf-8"?>
<calcChain xmlns="http://schemas.openxmlformats.org/spreadsheetml/2006/main">
  <c r="E57" i="23" l="1"/>
  <c r="F57" i="23"/>
  <c r="F56" i="23" l="1"/>
  <c r="D57" i="23"/>
  <c r="E13" i="23"/>
  <c r="F13" i="23"/>
  <c r="D13" i="23"/>
  <c r="E52" i="23"/>
  <c r="F52" i="23" s="1"/>
  <c r="F53" i="23"/>
  <c r="F26" i="23" l="1"/>
  <c r="F27" i="23"/>
  <c r="E54" i="23"/>
  <c r="D54" i="23"/>
  <c r="E55" i="23"/>
  <c r="E56" i="23"/>
  <c r="F21" i="23"/>
  <c r="F15" i="23"/>
  <c r="F19" i="23"/>
  <c r="F20" i="23"/>
  <c r="F22" i="23"/>
  <c r="F23" i="23"/>
  <c r="F24" i="23"/>
  <c r="F25" i="23"/>
  <c r="F28" i="23"/>
  <c r="F29" i="23"/>
  <c r="F31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9" i="23"/>
  <c r="F50" i="23"/>
  <c r="F51" i="23"/>
  <c r="E48" i="23"/>
  <c r="E33" i="23"/>
  <c r="E32" i="23" s="1"/>
  <c r="E30" i="23" s="1"/>
  <c r="E18" i="23"/>
  <c r="E17" i="23" s="1"/>
  <c r="E16" i="23" s="1"/>
  <c r="E14" i="23"/>
  <c r="E58" i="23" l="1"/>
  <c r="F54" i="23"/>
  <c r="D55" i="23"/>
  <c r="F55" i="23" s="1"/>
  <c r="D56" i="23"/>
  <c r="D18" i="23"/>
  <c r="F18" i="23" s="1"/>
  <c r="E12" i="23" l="1"/>
  <c r="D58" i="23"/>
  <c r="F58" i="23" s="1"/>
  <c r="D48" i="23" l="1"/>
  <c r="F48" i="23" s="1"/>
  <c r="D14" i="23" l="1"/>
  <c r="F14" i="23" s="1"/>
  <c r="D17" i="23"/>
  <c r="D33" i="23"/>
  <c r="D32" i="23" l="1"/>
  <c r="F33" i="23"/>
  <c r="D16" i="23"/>
  <c r="F16" i="23" s="1"/>
  <c r="F17" i="23"/>
  <c r="D30" i="23" l="1"/>
  <c r="F30" i="23" s="1"/>
  <c r="F32" i="23"/>
  <c r="D12" i="23" l="1"/>
  <c r="F12" i="23" s="1"/>
</calcChain>
</file>

<file path=xl/sharedStrings.xml><?xml version="1.0" encoding="utf-8"?>
<sst xmlns="http://schemas.openxmlformats.org/spreadsheetml/2006/main" count="143" uniqueCount="75">
  <si>
    <t>Наименование</t>
  </si>
  <si>
    <t>202 03024 05 0000 151</t>
  </si>
  <si>
    <t>202 02999 05 0000 151</t>
  </si>
  <si>
    <t>202 02000 00 0000 151</t>
  </si>
  <si>
    <t>Прочие субсидии</t>
  </si>
  <si>
    <t>202 01000 00 0000 151</t>
  </si>
  <si>
    <t>202 02999 00 0000 151</t>
  </si>
  <si>
    <t>202 03024 00 0000 151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</si>
  <si>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</si>
  <si>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</si>
  <si>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</si>
  <si>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</si>
  <si>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</si>
  <si>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202 03021 05 0000 151</t>
  </si>
  <si>
    <t>202 03000 00 0000 151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</si>
  <si>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</si>
  <si>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</si>
  <si>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</si>
  <si>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</si>
  <si>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</si>
  <si>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</si>
  <si>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</si>
  <si>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</si>
  <si>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</si>
  <si>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</si>
  <si>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</si>
  <si>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</si>
  <si>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</si>
  <si>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</si>
  <si>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</si>
  <si>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</si>
  <si>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</si>
  <si>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бюджетам субъектов Российской Федерации и муниципальных образований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</si>
  <si>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</si>
  <si>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</si>
  <si>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</si>
  <si>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</si>
  <si>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</si>
  <si>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>202 01001 05 0000 151</t>
  </si>
  <si>
    <t xml:space="preserve">202 03999 05 0000 151 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</si>
  <si>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</si>
  <si>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</si>
  <si>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</si>
  <si>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</si>
  <si>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</si>
  <si>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</si>
  <si>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</si>
  <si>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Прочие субвенции бюджетам муниципальных районов</t>
  </si>
  <si>
    <t>202 03999 05 0000 151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</si>
  <si>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</si>
  <si>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</si>
  <si>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</si>
  <si>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</si>
  <si>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</si>
  <si>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"О бюджете муниципального района на  2017 год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</si>
  <si>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</si>
  <si>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</si>
  <si>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</si>
  <si>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</si>
  <si>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</si>
  <si>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</si>
  <si>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</si>
  <si>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</si>
  <si>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</si>
  <si>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</si>
  <si>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</si>
  <si>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</si>
  <si>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</si>
  <si>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202 04000 00 0000 151</t>
  </si>
  <si>
    <t>Иные межбюджетные трансферты</t>
  </si>
  <si>
    <t>202 04014 05 0000 151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</si>
  <si>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</si>
  <si>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</si>
  <si>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 xml:space="preserve">   </t>
  </si>
  <si>
    <t>Субсидии бюджетам муниципальных образований на софинансирование объектов капитального строительства муниципальной собственности "Центр сойотской культуры и народного творчества в с. Орлик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</si>
</sst>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164" fontId="4" fillId="0" borderId="2" xfId="0" applyNumberFormat="1" applyFont="1" applyBorder="1" applyAlignment="1"/>
    <xf numFmtId="3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3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view="pageBreakPreview" topLeftCell="A13" zoomScaleSheetLayoutView="100" workbookViewId="0">
      <selection activeCell="I21" sqref="I21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14" style="6" customWidth="1"/>
    <col min="4" max="4" width="0.28515625" style="13" hidden="1" customWidth="1"/>
    <col min="5" max="5" width="16.7109375" style="13" hidden="1" customWidth="1"/>
    <col min="6" max="6" width="13" style="13" customWidth="1"/>
    <col min="11" max="11" width="78.42578125" customWidth="1"/>
  </cols>
  <sheetData>
    <row r="1" spans="1:6" ht="15.75" customHeight="1" x14ac:dyDescent="0.25"/>
    <row r="2" spans="1:6" x14ac:dyDescent="0.25">
      <c r="C2" s="63" t="s">
        <v>53</v>
      </c>
      <c r="D2" s="63"/>
      <c r="E2"/>
      <c r="F2"/>
    </row>
    <row r="3" spans="1:6" x14ac:dyDescent="0.25">
      <c r="A3" s="63" t="s">
        <v>51</v>
      </c>
      <c r="B3" s="63"/>
      <c r="C3" s="63"/>
      <c r="D3" s="63"/>
      <c r="E3"/>
      <c r="F3"/>
    </row>
    <row r="4" spans="1:6" x14ac:dyDescent="0.25">
      <c r="A4" s="24"/>
      <c r="B4" s="31"/>
      <c r="C4" s="63" t="s">
        <v>54</v>
      </c>
      <c r="D4" s="63"/>
      <c r="E4"/>
      <c r="F4"/>
    </row>
    <row r="5" spans="1:6" ht="15.75" customHeight="1" x14ac:dyDescent="0.2">
      <c r="B5" s="64" t="s">
        <v>62</v>
      </c>
      <c r="C5" s="65"/>
      <c r="D5" s="65"/>
      <c r="E5"/>
      <c r="F5"/>
    </row>
    <row r="6" spans="1:6" ht="15.75" customHeight="1" x14ac:dyDescent="0.3">
      <c r="A6" s="74" t="s">
        <v>72</v>
      </c>
      <c r="B6" s="74"/>
      <c r="C6" s="74"/>
      <c r="D6" s="74"/>
      <c r="E6"/>
      <c r="F6"/>
    </row>
    <row r="7" spans="1:6" ht="18.75" x14ac:dyDescent="0.3">
      <c r="A7" s="75" t="s">
        <v>29</v>
      </c>
      <c r="B7" s="75"/>
      <c r="C7" s="75"/>
      <c r="D7" s="75"/>
      <c r="E7" s="75"/>
      <c r="F7" s="75"/>
    </row>
    <row r="8" spans="1:6" ht="18.75" x14ac:dyDescent="0.3">
      <c r="A8" s="75" t="s">
        <v>52</v>
      </c>
      <c r="B8" s="75"/>
      <c r="C8" s="75"/>
      <c r="D8" s="75"/>
      <c r="E8" s="75"/>
      <c r="F8" s="75"/>
    </row>
    <row r="9" spans="1:6" x14ac:dyDescent="0.25">
      <c r="B9" s="14"/>
      <c r="C9" s="14"/>
      <c r="F9" s="13" t="s">
        <v>65</v>
      </c>
    </row>
    <row r="10" spans="1:6" s="4" customFormat="1" ht="15.75" customHeight="1" x14ac:dyDescent="0.2">
      <c r="A10" s="68" t="s">
        <v>35</v>
      </c>
      <c r="B10" s="70" t="s">
        <v>34</v>
      </c>
      <c r="C10" s="70" t="s">
        <v>0</v>
      </c>
      <c r="D10" s="72" t="s">
        <v>64</v>
      </c>
      <c r="E10" s="72" t="s">
        <v>66</v>
      </c>
      <c r="F10" s="72" t="s">
        <v>64</v>
      </c>
    </row>
    <row r="11" spans="1:6" s="4" customFormat="1" ht="31.5" customHeight="1" x14ac:dyDescent="0.2">
      <c r="A11" s="69"/>
      <c r="B11" s="71"/>
      <c r="C11" s="71"/>
      <c r="D11" s="73"/>
      <c r="E11" s="73"/>
      <c r="F11" s="73"/>
    </row>
    <row r="12" spans="1:6" s="4" customFormat="1" x14ac:dyDescent="0.25">
      <c r="A12" s="9" t="s">
        <v>17</v>
      </c>
      <c r="B12" s="16" t="s">
        <v>24</v>
      </c>
      <c r="C12" s="39" t="s">
        <v>25</v>
      </c>
      <c r="D12" s="22">
        <f>SUM(D13)</f>
        <v>190290.5</v>
      </c>
      <c r="E12" s="22">
        <f>SUM(E13)</f>
        <v>19598.351999999999</v>
      </c>
      <c r="F12" s="22">
        <f>D12+E12</f>
        <v>209888.85200000001</v>
      </c>
    </row>
    <row r="13" spans="1:6" s="5" customFormat="1" x14ac:dyDescent="0.25">
      <c r="A13" s="9" t="s">
        <v>17</v>
      </c>
      <c r="B13" s="17" t="s">
        <v>22</v>
      </c>
      <c r="C13" s="40" t="s">
        <v>16</v>
      </c>
      <c r="D13" s="22">
        <f>D14+D16+D30+D52</f>
        <v>190290.5</v>
      </c>
      <c r="E13" s="22">
        <f t="shared" ref="E13:F13" si="0">E14+E16+E30+E52</f>
        <v>19598.351999999999</v>
      </c>
      <c r="F13" s="22">
        <f t="shared" si="0"/>
        <v>209888.85200000001</v>
      </c>
    </row>
    <row r="14" spans="1:6" s="1" customFormat="1" ht="18.75" customHeight="1" x14ac:dyDescent="0.25">
      <c r="A14" s="9" t="s">
        <v>17</v>
      </c>
      <c r="B14" s="18" t="s">
        <v>5</v>
      </c>
      <c r="C14" s="39" t="s">
        <v>8</v>
      </c>
      <c r="D14" s="22">
        <f>SUM(D15:D15)</f>
        <v>47257.7</v>
      </c>
      <c r="E14" s="22">
        <f>SUM(E15:E15)</f>
        <v>6990.9</v>
      </c>
      <c r="F14" s="22">
        <f t="shared" ref="F14:F58" si="1">D14+E14</f>
        <v>54248.6</v>
      </c>
    </row>
    <row r="15" spans="1:6" ht="18" customHeight="1" x14ac:dyDescent="0.25">
      <c r="A15" s="29" t="s">
        <v>18</v>
      </c>
      <c r="B15" s="30" t="s">
        <v>38</v>
      </c>
      <c r="C15" s="41" t="s">
        <v>12</v>
      </c>
      <c r="D15" s="20">
        <v>47257.7</v>
      </c>
      <c r="E15" s="20">
        <v>6990.9</v>
      </c>
      <c r="F15" s="20">
        <f t="shared" si="1"/>
        <v>54248.6</v>
      </c>
    </row>
    <row r="16" spans="1:6" s="1" customFormat="1" ht="33.75" customHeight="1" x14ac:dyDescent="0.25">
      <c r="A16" s="17" t="s">
        <v>17</v>
      </c>
      <c r="B16" s="18" t="s">
        <v>3</v>
      </c>
      <c r="C16" s="42" t="s">
        <v>9</v>
      </c>
      <c r="D16" s="23">
        <f t="shared" ref="D16:E17" si="2">SUM(D17)</f>
        <v>67752.800000000003</v>
      </c>
      <c r="E16" s="23">
        <f t="shared" si="2"/>
        <v>10809.3</v>
      </c>
      <c r="F16" s="22">
        <f t="shared" si="1"/>
        <v>78562.100000000006</v>
      </c>
    </row>
    <row r="17" spans="1:9" s="2" customFormat="1" x14ac:dyDescent="0.25">
      <c r="A17" s="37" t="s">
        <v>17</v>
      </c>
      <c r="B17" s="36" t="s">
        <v>6</v>
      </c>
      <c r="C17" s="43" t="s">
        <v>4</v>
      </c>
      <c r="D17" s="34">
        <f t="shared" si="2"/>
        <v>67752.800000000003</v>
      </c>
      <c r="E17" s="34">
        <f t="shared" si="2"/>
        <v>10809.3</v>
      </c>
      <c r="F17" s="22">
        <f t="shared" si="1"/>
        <v>78562.100000000006</v>
      </c>
    </row>
    <row r="18" spans="1:9" s="2" customFormat="1" x14ac:dyDescent="0.25">
      <c r="A18" s="37" t="s">
        <v>17</v>
      </c>
      <c r="B18" s="36" t="s">
        <v>2</v>
      </c>
      <c r="C18" s="43" t="s">
        <v>15</v>
      </c>
      <c r="D18" s="38">
        <f>SUM(D19:D29)</f>
        <v>67752.800000000003</v>
      </c>
      <c r="E18" s="38">
        <f>SUM(E19:E29)</f>
        <v>10809.3</v>
      </c>
      <c r="F18" s="22">
        <f t="shared" si="1"/>
        <v>78562.100000000006</v>
      </c>
    </row>
    <row r="19" spans="1:9" s="2" customFormat="1" ht="31.5" x14ac:dyDescent="0.25">
      <c r="A19" s="53" t="s">
        <v>20</v>
      </c>
      <c r="B19" s="10" t="s">
        <v>2</v>
      </c>
      <c r="C19" s="45" t="s">
        <v>55</v>
      </c>
      <c r="D19" s="55">
        <v>40000</v>
      </c>
      <c r="E19" s="55">
        <v>0</v>
      </c>
      <c r="F19" s="20">
        <f t="shared" si="1"/>
        <v>40000</v>
      </c>
    </row>
    <row r="20" spans="1:9" s="2" customFormat="1" ht="47.25" x14ac:dyDescent="0.25">
      <c r="A20" s="53" t="s">
        <v>20</v>
      </c>
      <c r="B20" s="10" t="s">
        <v>2</v>
      </c>
      <c r="C20" s="45" t="s">
        <v>63</v>
      </c>
      <c r="D20" s="55">
        <v>922.9</v>
      </c>
      <c r="E20" s="55">
        <v>1276.0999999999999</v>
      </c>
      <c r="F20" s="20">
        <f t="shared" si="1"/>
        <v>2199</v>
      </c>
    </row>
    <row r="21" spans="1:9" s="2" customFormat="1" ht="31.5" x14ac:dyDescent="0.25">
      <c r="A21" s="53" t="s">
        <v>20</v>
      </c>
      <c r="B21" s="10" t="s">
        <v>2</v>
      </c>
      <c r="C21" s="45" t="s">
        <v>67</v>
      </c>
      <c r="D21" s="55">
        <v>0</v>
      </c>
      <c r="E21" s="55">
        <v>15.4</v>
      </c>
      <c r="F21" s="20">
        <f t="shared" si="1"/>
        <v>15.4</v>
      </c>
      <c r="I21" s="2" t="s">
        <v>72</v>
      </c>
    </row>
    <row r="22" spans="1:9" ht="21.75" customHeight="1" x14ac:dyDescent="0.25">
      <c r="A22" s="26" t="s">
        <v>18</v>
      </c>
      <c r="B22" s="10" t="s">
        <v>2</v>
      </c>
      <c r="C22" s="45" t="s">
        <v>30</v>
      </c>
      <c r="D22" s="20">
        <v>17550.900000000001</v>
      </c>
      <c r="E22" s="20">
        <v>8387.7999999999993</v>
      </c>
      <c r="F22" s="20">
        <f t="shared" si="1"/>
        <v>25938.7</v>
      </c>
    </row>
    <row r="23" spans="1:9" ht="31.5" customHeight="1" x14ac:dyDescent="0.25">
      <c r="A23" s="26" t="s">
        <v>19</v>
      </c>
      <c r="B23" s="10" t="s">
        <v>2</v>
      </c>
      <c r="C23" s="28" t="s">
        <v>28</v>
      </c>
      <c r="D23" s="20">
        <v>443.1</v>
      </c>
      <c r="E23" s="20"/>
      <c r="F23" s="20">
        <f t="shared" si="1"/>
        <v>443.1</v>
      </c>
    </row>
    <row r="24" spans="1:9" ht="18.75" customHeight="1" x14ac:dyDescent="0.25">
      <c r="A24" s="26" t="s">
        <v>19</v>
      </c>
      <c r="B24" s="10" t="s">
        <v>2</v>
      </c>
      <c r="C24" s="28" t="s">
        <v>56</v>
      </c>
      <c r="D24" s="20">
        <v>79.900000000000006</v>
      </c>
      <c r="E24" s="20"/>
      <c r="F24" s="20">
        <f t="shared" si="1"/>
        <v>79.900000000000006</v>
      </c>
    </row>
    <row r="25" spans="1:9" ht="36" customHeight="1" x14ac:dyDescent="0.25">
      <c r="A25" s="26" t="s">
        <v>19</v>
      </c>
      <c r="B25" s="10" t="s">
        <v>2</v>
      </c>
      <c r="C25" s="44" t="s">
        <v>37</v>
      </c>
      <c r="D25" s="20">
        <v>3768.7</v>
      </c>
      <c r="E25" s="20"/>
      <c r="F25" s="20">
        <f t="shared" si="1"/>
        <v>3768.7</v>
      </c>
    </row>
    <row r="26" spans="1:9" ht="34.5" hidden="1" customHeight="1" x14ac:dyDescent="0.25">
      <c r="A26" s="26"/>
      <c r="B26" s="10"/>
      <c r="C26" s="44"/>
      <c r="D26" s="20"/>
      <c r="E26" s="20"/>
      <c r="F26" s="20">
        <f t="shared" si="1"/>
        <v>0</v>
      </c>
    </row>
    <row r="27" spans="1:9" ht="34.5" customHeight="1" x14ac:dyDescent="0.25">
      <c r="A27" s="26" t="s">
        <v>21</v>
      </c>
      <c r="B27" s="10" t="s">
        <v>2</v>
      </c>
      <c r="C27" s="44" t="s">
        <v>74</v>
      </c>
      <c r="D27" s="20"/>
      <c r="E27" s="20">
        <v>1130</v>
      </c>
      <c r="F27" s="20">
        <f t="shared" si="1"/>
        <v>1130</v>
      </c>
      <c r="G27" s="62"/>
    </row>
    <row r="28" spans="1:9" ht="34.5" customHeight="1" x14ac:dyDescent="0.25">
      <c r="A28" s="26" t="s">
        <v>21</v>
      </c>
      <c r="B28" s="10" t="s">
        <v>2</v>
      </c>
      <c r="C28" s="44" t="s">
        <v>41</v>
      </c>
      <c r="D28" s="20">
        <v>1396.3</v>
      </c>
      <c r="E28" s="20"/>
      <c r="F28" s="20">
        <f t="shared" si="1"/>
        <v>1396.3</v>
      </c>
    </row>
    <row r="29" spans="1:9" ht="63.75" customHeight="1" x14ac:dyDescent="0.25">
      <c r="A29" s="26" t="s">
        <v>21</v>
      </c>
      <c r="B29" s="10" t="s">
        <v>2</v>
      </c>
      <c r="C29" s="44" t="s">
        <v>49</v>
      </c>
      <c r="D29" s="20">
        <v>3591</v>
      </c>
      <c r="E29" s="20"/>
      <c r="F29" s="20">
        <f t="shared" si="1"/>
        <v>3591</v>
      </c>
      <c r="H29" t="s">
        <v>73</v>
      </c>
    </row>
    <row r="30" spans="1:9" s="1" customFormat="1" ht="18.75" customHeight="1" x14ac:dyDescent="0.25">
      <c r="A30" s="27" t="s">
        <v>17</v>
      </c>
      <c r="B30" s="19" t="s">
        <v>14</v>
      </c>
      <c r="C30" s="46" t="s">
        <v>32</v>
      </c>
      <c r="D30" s="21">
        <f>SUM(D31:D32,D48)</f>
        <v>75279.999999999985</v>
      </c>
      <c r="E30" s="21">
        <f>SUM(E31:E32,E48)</f>
        <v>236</v>
      </c>
      <c r="F30" s="22">
        <f t="shared" si="1"/>
        <v>75515.999999999985</v>
      </c>
    </row>
    <row r="31" spans="1:9" s="1" customFormat="1" ht="46.5" customHeight="1" x14ac:dyDescent="0.25">
      <c r="A31" s="26" t="s">
        <v>19</v>
      </c>
      <c r="B31" s="15" t="s">
        <v>13</v>
      </c>
      <c r="C31" s="28" t="s">
        <v>42</v>
      </c>
      <c r="D31" s="20">
        <v>1102.4000000000001</v>
      </c>
      <c r="E31" s="20"/>
      <c r="F31" s="20">
        <f t="shared" si="1"/>
        <v>1102.4000000000001</v>
      </c>
    </row>
    <row r="32" spans="1:9" s="3" customFormat="1" ht="18.75" customHeight="1" x14ac:dyDescent="0.25">
      <c r="A32" s="32" t="s">
        <v>17</v>
      </c>
      <c r="B32" s="33" t="s">
        <v>7</v>
      </c>
      <c r="C32" s="47" t="s">
        <v>10</v>
      </c>
      <c r="D32" s="34">
        <f>SUM(D33)</f>
        <v>73448.2</v>
      </c>
      <c r="E32" s="34">
        <f>SUM(E33)</f>
        <v>236</v>
      </c>
      <c r="F32" s="22">
        <f t="shared" si="1"/>
        <v>73684.2</v>
      </c>
    </row>
    <row r="33" spans="1:11" s="3" customFormat="1" ht="31.5" x14ac:dyDescent="0.25">
      <c r="A33" s="32" t="s">
        <v>17</v>
      </c>
      <c r="B33" s="33" t="s">
        <v>1</v>
      </c>
      <c r="C33" s="47" t="s">
        <v>11</v>
      </c>
      <c r="D33" s="35">
        <f>SUM(D34:D47)</f>
        <v>73448.2</v>
      </c>
      <c r="E33" s="35">
        <f>SUM(E34:E47)</f>
        <v>236</v>
      </c>
      <c r="F33" s="22">
        <f t="shared" si="1"/>
        <v>73684.2</v>
      </c>
    </row>
    <row r="34" spans="1:11" s="3" customFormat="1" ht="32.25" customHeight="1" x14ac:dyDescent="0.25">
      <c r="A34" s="26" t="s">
        <v>20</v>
      </c>
      <c r="B34" s="10" t="s">
        <v>1</v>
      </c>
      <c r="C34" s="28" t="s">
        <v>33</v>
      </c>
      <c r="D34" s="20">
        <v>336.7</v>
      </c>
      <c r="E34" s="20"/>
      <c r="F34" s="20">
        <f t="shared" si="1"/>
        <v>336.7</v>
      </c>
    </row>
    <row r="35" spans="1:11" s="3" customFormat="1" ht="36" customHeight="1" x14ac:dyDescent="0.25">
      <c r="A35" s="26" t="s">
        <v>20</v>
      </c>
      <c r="B35" s="12" t="s">
        <v>1</v>
      </c>
      <c r="C35" s="44" t="s">
        <v>26</v>
      </c>
      <c r="D35" s="20">
        <v>461.5</v>
      </c>
      <c r="E35" s="20"/>
      <c r="F35" s="20">
        <f t="shared" si="1"/>
        <v>461.5</v>
      </c>
    </row>
    <row r="36" spans="1:11" s="3" customFormat="1" ht="31.5" x14ac:dyDescent="0.25">
      <c r="A36" s="26" t="s">
        <v>20</v>
      </c>
      <c r="B36" s="12" t="s">
        <v>1</v>
      </c>
      <c r="C36" s="44" t="s">
        <v>27</v>
      </c>
      <c r="D36" s="20">
        <v>461.5</v>
      </c>
      <c r="E36" s="20"/>
      <c r="F36" s="20">
        <f t="shared" si="1"/>
        <v>461.5</v>
      </c>
    </row>
    <row r="37" spans="1:11" s="3" customFormat="1" ht="48.75" customHeight="1" x14ac:dyDescent="0.25">
      <c r="A37" s="26" t="s">
        <v>20</v>
      </c>
      <c r="B37" s="10" t="s">
        <v>1</v>
      </c>
      <c r="C37" s="44" t="s">
        <v>50</v>
      </c>
      <c r="D37" s="20">
        <v>2.4</v>
      </c>
      <c r="E37" s="20"/>
      <c r="F37" s="20">
        <f t="shared" si="1"/>
        <v>2.4</v>
      </c>
    </row>
    <row r="38" spans="1:11" s="3" customFormat="1" ht="31.5" x14ac:dyDescent="0.25">
      <c r="A38" s="26" t="s">
        <v>20</v>
      </c>
      <c r="B38" s="10" t="s">
        <v>1</v>
      </c>
      <c r="C38" s="28" t="s">
        <v>36</v>
      </c>
      <c r="D38" s="20">
        <v>44.6</v>
      </c>
      <c r="E38" s="20"/>
      <c r="F38" s="20">
        <f t="shared" si="1"/>
        <v>44.6</v>
      </c>
    </row>
    <row r="39" spans="1:11" s="3" customFormat="1" ht="31.5" x14ac:dyDescent="0.25">
      <c r="A39" s="26" t="s">
        <v>20</v>
      </c>
      <c r="B39" s="10" t="s">
        <v>1</v>
      </c>
      <c r="C39" s="28" t="s">
        <v>31</v>
      </c>
      <c r="D39" s="20">
        <v>124.5</v>
      </c>
      <c r="E39" s="20"/>
      <c r="F39" s="20">
        <f t="shared" si="1"/>
        <v>124.5</v>
      </c>
    </row>
    <row r="40" spans="1:11" s="3" customFormat="1" ht="33" customHeight="1" x14ac:dyDescent="0.25">
      <c r="A40" s="26" t="s">
        <v>20</v>
      </c>
      <c r="B40" s="10" t="s">
        <v>1</v>
      </c>
      <c r="C40" s="56" t="s">
        <v>46</v>
      </c>
      <c r="D40" s="20">
        <v>72.400000000000006</v>
      </c>
      <c r="E40" s="20">
        <v>-4.5999999999999996</v>
      </c>
      <c r="F40" s="20">
        <f t="shared" si="1"/>
        <v>67.800000000000011</v>
      </c>
    </row>
    <row r="41" spans="1:11" s="3" customFormat="1" ht="31.5" customHeight="1" x14ac:dyDescent="0.25">
      <c r="A41" s="26" t="s">
        <v>18</v>
      </c>
      <c r="B41" s="10" t="s">
        <v>1</v>
      </c>
      <c r="C41" s="28" t="s">
        <v>23</v>
      </c>
      <c r="D41" s="20">
        <v>30.1</v>
      </c>
      <c r="E41" s="20"/>
      <c r="F41" s="20">
        <f t="shared" si="1"/>
        <v>30.1</v>
      </c>
    </row>
    <row r="42" spans="1:11" s="3" customFormat="1" ht="98.25" customHeight="1" x14ac:dyDescent="0.25">
      <c r="A42" s="26" t="s">
        <v>19</v>
      </c>
      <c r="B42" s="11" t="s">
        <v>1</v>
      </c>
      <c r="C42" s="48" t="s">
        <v>59</v>
      </c>
      <c r="D42" s="20">
        <v>16.5</v>
      </c>
      <c r="E42" s="20"/>
      <c r="F42" s="20">
        <f t="shared" si="1"/>
        <v>16.5</v>
      </c>
    </row>
    <row r="43" spans="1:11" s="3" customFormat="1" ht="126" customHeight="1" x14ac:dyDescent="0.25">
      <c r="A43" s="26" t="s">
        <v>19</v>
      </c>
      <c r="B43" s="11" t="s">
        <v>1</v>
      </c>
      <c r="C43" s="48" t="s">
        <v>61</v>
      </c>
      <c r="D43" s="20">
        <v>6</v>
      </c>
      <c r="E43" s="20"/>
      <c r="F43" s="20">
        <f t="shared" si="1"/>
        <v>6</v>
      </c>
    </row>
    <row r="44" spans="1:11" ht="50.25" customHeight="1" x14ac:dyDescent="0.25">
      <c r="A44" s="26" t="s">
        <v>19</v>
      </c>
      <c r="B44" s="10" t="s">
        <v>1</v>
      </c>
      <c r="C44" s="41" t="s">
        <v>40</v>
      </c>
      <c r="D44" s="20">
        <v>47549.3</v>
      </c>
      <c r="E44" s="20"/>
      <c r="F44" s="20">
        <f t="shared" si="1"/>
        <v>47549.3</v>
      </c>
      <c r="G44" s="67"/>
      <c r="H44" s="67"/>
      <c r="I44" s="67"/>
    </row>
    <row r="45" spans="1:11" ht="33" customHeight="1" x14ac:dyDescent="0.25">
      <c r="A45" s="26" t="s">
        <v>19</v>
      </c>
      <c r="B45" s="10" t="s">
        <v>1</v>
      </c>
      <c r="C45" s="49" t="s">
        <v>43</v>
      </c>
      <c r="D45" s="55">
        <v>19310.5</v>
      </c>
      <c r="E45" s="55"/>
      <c r="F45" s="20">
        <f t="shared" si="1"/>
        <v>19310.5</v>
      </c>
    </row>
    <row r="46" spans="1:11" ht="48" customHeight="1" x14ac:dyDescent="0.25">
      <c r="A46" s="26" t="s">
        <v>19</v>
      </c>
      <c r="B46" s="10" t="s">
        <v>1</v>
      </c>
      <c r="C46" s="49" t="s">
        <v>44</v>
      </c>
      <c r="D46" s="55">
        <v>4587.5</v>
      </c>
      <c r="E46" s="55">
        <v>199</v>
      </c>
      <c r="F46" s="20">
        <f t="shared" si="1"/>
        <v>4786.5</v>
      </c>
    </row>
    <row r="47" spans="1:11" ht="51.75" customHeight="1" x14ac:dyDescent="0.3">
      <c r="A47" s="26" t="s">
        <v>21</v>
      </c>
      <c r="B47" s="10" t="s">
        <v>1</v>
      </c>
      <c r="C47" s="49" t="s">
        <v>45</v>
      </c>
      <c r="D47" s="55">
        <v>444.7</v>
      </c>
      <c r="E47" s="55">
        <v>41.6</v>
      </c>
      <c r="F47" s="20">
        <f t="shared" si="1"/>
        <v>486.3</v>
      </c>
      <c r="H47" s="66"/>
      <c r="I47" s="66"/>
      <c r="J47" s="66"/>
      <c r="K47" s="66"/>
    </row>
    <row r="48" spans="1:11" s="3" customFormat="1" ht="19.5" customHeight="1" x14ac:dyDescent="0.25">
      <c r="A48" s="32" t="s">
        <v>17</v>
      </c>
      <c r="B48" s="36" t="s">
        <v>48</v>
      </c>
      <c r="C48" s="50" t="s">
        <v>47</v>
      </c>
      <c r="D48" s="35">
        <f>SUM(D49:D51)</f>
        <v>729.4</v>
      </c>
      <c r="E48" s="35">
        <f>SUM(E49:E51)</f>
        <v>0</v>
      </c>
      <c r="F48" s="22">
        <f t="shared" si="1"/>
        <v>729.4</v>
      </c>
    </row>
    <row r="49" spans="1:6" s="1" customFormat="1" ht="30" customHeight="1" x14ac:dyDescent="0.25">
      <c r="A49" s="26" t="s">
        <v>19</v>
      </c>
      <c r="B49" s="11" t="s">
        <v>39</v>
      </c>
      <c r="C49" s="51" t="s">
        <v>57</v>
      </c>
      <c r="D49" s="20">
        <v>321.7</v>
      </c>
      <c r="E49" s="20"/>
      <c r="F49" s="20">
        <f t="shared" si="1"/>
        <v>321.7</v>
      </c>
    </row>
    <row r="50" spans="1:6" s="1" customFormat="1" ht="32.25" customHeight="1" x14ac:dyDescent="0.25">
      <c r="A50" s="26" t="s">
        <v>19</v>
      </c>
      <c r="B50" s="11" t="s">
        <v>39</v>
      </c>
      <c r="C50" s="51" t="s">
        <v>58</v>
      </c>
      <c r="D50" s="20">
        <v>4.8</v>
      </c>
      <c r="E50" s="20"/>
      <c r="F50" s="20">
        <f t="shared" si="1"/>
        <v>4.8</v>
      </c>
    </row>
    <row r="51" spans="1:6" s="1" customFormat="1" ht="79.5" customHeight="1" x14ac:dyDescent="0.25">
      <c r="A51" s="26" t="s">
        <v>19</v>
      </c>
      <c r="B51" s="11" t="s">
        <v>39</v>
      </c>
      <c r="C51" s="52" t="s">
        <v>60</v>
      </c>
      <c r="D51" s="20">
        <v>402.9</v>
      </c>
      <c r="E51" s="20"/>
      <c r="F51" s="20">
        <f t="shared" si="1"/>
        <v>402.9</v>
      </c>
    </row>
    <row r="52" spans="1:6" s="1" customFormat="1" ht="21.75" customHeight="1" x14ac:dyDescent="0.25">
      <c r="A52" s="27" t="s">
        <v>17</v>
      </c>
      <c r="B52" s="58" t="s">
        <v>68</v>
      </c>
      <c r="C52" s="61" t="s">
        <v>69</v>
      </c>
      <c r="D52" s="20"/>
      <c r="E52" s="20">
        <f>SUM(E53)</f>
        <v>1562.152</v>
      </c>
      <c r="F52" s="20">
        <f t="shared" si="1"/>
        <v>1562.152</v>
      </c>
    </row>
    <row r="53" spans="1:6" s="1" customFormat="1" ht="40.5" customHeight="1" x14ac:dyDescent="0.25">
      <c r="A53" s="59" t="s">
        <v>21</v>
      </c>
      <c r="B53" s="60" t="s">
        <v>70</v>
      </c>
      <c r="C53" s="45" t="s">
        <v>71</v>
      </c>
      <c r="D53" s="20"/>
      <c r="E53" s="20">
        <v>1562.152</v>
      </c>
      <c r="F53" s="20">
        <f t="shared" si="1"/>
        <v>1562.152</v>
      </c>
    </row>
    <row r="54" spans="1:6" x14ac:dyDescent="0.25">
      <c r="A54" s="8" t="s">
        <v>20</v>
      </c>
      <c r="D54" s="25">
        <f>D19+D20+D34+D35+D36+D37+D38+D39+D40+D21</f>
        <v>42426.5</v>
      </c>
      <c r="E54" s="25">
        <f>E19+E20+E34+E35+E36+E37+E38+E39+E40+E21</f>
        <v>1286.9000000000001</v>
      </c>
      <c r="F54" s="57">
        <f t="shared" si="1"/>
        <v>43713.4</v>
      </c>
    </row>
    <row r="55" spans="1:6" x14ac:dyDescent="0.25">
      <c r="A55" s="8" t="s">
        <v>18</v>
      </c>
      <c r="D55" s="25">
        <f>D15+D22+D41</f>
        <v>64838.7</v>
      </c>
      <c r="E55" s="25">
        <f>E15+E22+E41</f>
        <v>15378.699999999999</v>
      </c>
      <c r="F55" s="20">
        <f t="shared" si="1"/>
        <v>80217.399999999994</v>
      </c>
    </row>
    <row r="56" spans="1:6" x14ac:dyDescent="0.25">
      <c r="A56" s="8" t="s">
        <v>19</v>
      </c>
      <c r="D56" s="25">
        <f>D23+D24+D25+D31+D42+D43+D44+D45+D46+D49+D50+D51</f>
        <v>77593.299999999988</v>
      </c>
      <c r="E56" s="25">
        <f>E23+E24+E25+E31+E42+E43+E44+E45+E46+E49+E50+E51</f>
        <v>199</v>
      </c>
      <c r="F56" s="20">
        <f t="shared" si="1"/>
        <v>77792.299999999988</v>
      </c>
    </row>
    <row r="57" spans="1:6" x14ac:dyDescent="0.25">
      <c r="A57" s="8" t="s">
        <v>21</v>
      </c>
      <c r="D57" s="25">
        <f>D28+D29+D47+D53</f>
        <v>5432</v>
      </c>
      <c r="E57" s="25">
        <f>E28+E29+E47+E53+E27</f>
        <v>2733.752</v>
      </c>
      <c r="F57" s="20">
        <f>D57+E57</f>
        <v>8165.7520000000004</v>
      </c>
    </row>
    <row r="58" spans="1:6" x14ac:dyDescent="0.25">
      <c r="D58" s="54">
        <f>SUM(D54:D57)</f>
        <v>190290.5</v>
      </c>
      <c r="E58" s="54">
        <f>SUM(E54:E57)</f>
        <v>19598.351999999999</v>
      </c>
      <c r="F58" s="22">
        <f t="shared" si="1"/>
        <v>209888.85200000001</v>
      </c>
    </row>
  </sheetData>
  <mergeCells count="15">
    <mergeCell ref="C2:D2"/>
    <mergeCell ref="A3:D3"/>
    <mergeCell ref="C4:D4"/>
    <mergeCell ref="B5:D5"/>
    <mergeCell ref="H47:K47"/>
    <mergeCell ref="G44:I44"/>
    <mergeCell ref="A10:A11"/>
    <mergeCell ref="B10:B11"/>
    <mergeCell ref="C10:C11"/>
    <mergeCell ref="D10:D11"/>
    <mergeCell ref="E10:E11"/>
    <mergeCell ref="F10:F11"/>
    <mergeCell ref="A6:D6"/>
    <mergeCell ref="A7:F7"/>
    <mergeCell ref="A8:F8"/>
  </mergeCells>
  <printOptions horizontalCentered="1"/>
  <pageMargins left="0.39370078740157483" right="0" top="0.78740157480314965" bottom="0.78740157480314965" header="0" footer="0"/>
  <pageSetup paperSize="9" scale="53" orientation="portrait" r:id="rId1"/>
  <headerFooter alignWithMargins="0"/>
  <rowBreaks count="1" manualBreakCount="1">
    <brk id="4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2016-12-30T07:06:05Z</cp:lastPrinted>
  <dcterms:created xsi:type="dcterms:W3CDTF">2001-12-21T04:25:37Z</dcterms:created>
  <dcterms:modified xsi:type="dcterms:W3CDTF">2016-12-21T06:00:52Z</dcterms:modified>
</cp:coreProperties>
</file>