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135" windowHeight="81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Лист1!$A$1:$F$100</definedName>
  </definedNames>
  <calcPr calcId="144525"/>
</workbook>
</file>

<file path=xl/calcChain.xml><?xml version="1.0" encoding="utf-8"?>
<calcChain xmlns="http://schemas.openxmlformats.org/spreadsheetml/2006/main">
  <c r="F100" i="1" l="1"/>
  <c r="E99" i="1"/>
  <c r="D99" i="1"/>
  <c r="F99" i="1" s="1"/>
  <c r="E75" i="1"/>
  <c r="D75" i="1"/>
  <c r="E89" i="1"/>
  <c r="D89" i="1"/>
  <c r="F89" i="1" s="1"/>
  <c r="F70" i="1"/>
  <c r="F71" i="1"/>
  <c r="F72" i="1"/>
  <c r="F73" i="1"/>
  <c r="F74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90" i="1"/>
  <c r="F91" i="1"/>
  <c r="F92" i="1"/>
  <c r="F93" i="1"/>
  <c r="F94" i="1"/>
  <c r="F95" i="1"/>
  <c r="F96" i="1"/>
  <c r="E69" i="1"/>
  <c r="D69" i="1"/>
  <c r="F69" i="1" s="1"/>
  <c r="F43" i="1"/>
  <c r="E45" i="1"/>
  <c r="D45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75" i="1" l="1"/>
  <c r="E42" i="1"/>
  <c r="D42" i="1"/>
  <c r="D38" i="1"/>
  <c r="E38" i="1"/>
  <c r="F39" i="1"/>
  <c r="F15" i="1"/>
  <c r="F34" i="1"/>
  <c r="E33" i="1"/>
  <c r="D33" i="1"/>
  <c r="F32" i="1"/>
  <c r="E24" i="1"/>
  <c r="D24" i="1"/>
  <c r="F38" i="1" l="1"/>
  <c r="E12" i="1" l="1"/>
  <c r="D12" i="1"/>
  <c r="E97" i="1" l="1"/>
  <c r="D97" i="1"/>
  <c r="E21" i="1"/>
  <c r="D21" i="1"/>
  <c r="E16" i="1"/>
  <c r="D16" i="1"/>
  <c r="F20" i="1"/>
  <c r="F19" i="1"/>
  <c r="F18" i="1"/>
  <c r="F17" i="1" l="1"/>
  <c r="F22" i="1"/>
  <c r="F23" i="1"/>
  <c r="F25" i="1"/>
  <c r="F26" i="1"/>
  <c r="F27" i="1"/>
  <c r="F28" i="1"/>
  <c r="F29" i="1"/>
  <c r="F30" i="1"/>
  <c r="F31" i="1"/>
  <c r="F35" i="1"/>
  <c r="F37" i="1"/>
  <c r="F41" i="1"/>
  <c r="F44" i="1"/>
  <c r="F46" i="1"/>
  <c r="F47" i="1"/>
  <c r="F48" i="1"/>
  <c r="F49" i="1"/>
  <c r="F51" i="1"/>
  <c r="F98" i="1"/>
  <c r="F16" i="1" l="1"/>
  <c r="F24" i="1"/>
  <c r="F42" i="1" l="1"/>
  <c r="F97" i="1"/>
  <c r="F14" i="1"/>
  <c r="E36" i="1"/>
  <c r="D36" i="1"/>
  <c r="E11" i="1" l="1"/>
  <c r="L15" i="1" s="1"/>
  <c r="D11" i="1"/>
  <c r="K15" i="1" s="1"/>
  <c r="F36" i="1"/>
  <c r="E40" i="1"/>
  <c r="D40" i="1"/>
  <c r="F21" i="1" l="1"/>
  <c r="F40" i="1"/>
  <c r="F13" i="1"/>
  <c r="F33" i="1" l="1"/>
  <c r="F45" i="1"/>
  <c r="F12" i="1"/>
  <c r="F11" i="1" l="1"/>
</calcChain>
</file>

<file path=xl/sharedStrings.xml><?xml version="1.0" encoding="utf-8"?>
<sst xmlns="http://schemas.openxmlformats.org/spreadsheetml/2006/main" count="264" uniqueCount="154">
  <si>
    <t>Единый налог на вмененный доход для отдельных видов деятельности</t>
  </si>
  <si>
    <t>Единый сельскохозяйственный налог</t>
  </si>
  <si>
    <t>Прочие неналоговые доходы бюджетов муниципальных районов</t>
  </si>
  <si>
    <t>Код бюджетной классификации</t>
  </si>
  <si>
    <t>адми-нистра-тора поступ-лений</t>
  </si>
  <si>
    <t>Наименование показателя</t>
  </si>
  <si>
    <t>Годовые бюджетные назначения, тыс.рублей</t>
  </si>
  <si>
    <t>Кассовое исполнение, тыс.рублей</t>
  </si>
  <si>
    <t>доходов бюджета муниципального района</t>
  </si>
  <si>
    <t>Управление Федеральной службы по надзору в сфере природопользования по Республике Бурятия</t>
  </si>
  <si>
    <t>048</t>
  </si>
  <si>
    <t>ДОХОДЫ, всего</t>
  </si>
  <si>
    <t>Плата за негативное воздействие на окружающую среду</t>
  </si>
  <si>
    <t>1 12 01000 01 0000 120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</si>
  <si>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</si>
  <si>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1 16 90050 05 0000 140 </t>
  </si>
  <si>
    <t>141</t>
  </si>
  <si>
    <t>Управление Федеральной службы по надзору в сфере защиты прав потребителей и благополучия человека по Республике Бурятия</t>
  </si>
  <si>
    <t xml:space="preserve">1 16 28000 01 0000 140 </t>
  </si>
  <si>
    <t>182</t>
  </si>
  <si>
    <t>1 01 02000 01 0000 110</t>
  </si>
  <si>
    <t>Налог на доходы физических лиц</t>
  </si>
  <si>
    <t>1 05 03000 01 0000 110</t>
  </si>
  <si>
    <t>1 08 03010 01 0000 110</t>
  </si>
  <si>
    <t>Государственная пошлина, по делам, рассматриваемым в судах общей юрисдикции, мировыми судьями (за исключением Верховного суда Российской Федерации)</t>
  </si>
  <si>
    <t>1 16 03010 01 0000 140</t>
  </si>
  <si>
    <t>1 16 03030 01 0000 140</t>
  </si>
  <si>
    <t>188</t>
  </si>
  <si>
    <t>Министерство внутренних дел по Республике Бурятия</t>
  </si>
  <si>
    <t>1 16 90050 05 0000 140</t>
  </si>
  <si>
    <t>950</t>
  </si>
  <si>
    <t>Администрация муниципального образования "Окинский район"</t>
  </si>
  <si>
    <t>1 11 05035 05 0000 120</t>
  </si>
  <si>
    <t xml:space="preserve">950 </t>
  </si>
  <si>
    <t>1 17 05050 05 0000 180</t>
  </si>
  <si>
    <t>960</t>
  </si>
  <si>
    <t>1 05 02000 01 0000 110</t>
  </si>
  <si>
    <t>Денежные взыскания (штрафы) за административные правонарушения в области  налогов и сборов, предусмотренные Кодексом Российской Федерации об административных правонарушениях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</si>
  <si>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</si>
  <si>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Управление ветеринарии Республики Бурятия</t>
  </si>
  <si>
    <t>807</t>
  </si>
  <si>
    <t>Федеральная    служба    государственной регистрации, кадастра и картографии</t>
  </si>
  <si>
    <t>321</t>
  </si>
  <si>
    <t>Денежные взыскания (штрафы) за нарушение земельного законодательства</t>
  </si>
  <si>
    <t>116 25060 01 6000 140</t>
  </si>
  <si>
    <t>1 11 05013 10 0000 120</t>
  </si>
  <si>
    <t>1 14 06013 10 0000 430</t>
  </si>
  <si>
    <t>1 13 01995 05 0000 130</t>
  </si>
  <si>
    <t>Денежные взыскания (штрафы) за нарушение законодательства Российской Федерации о недрах</t>
  </si>
  <si>
    <t xml:space="preserve"> 1 16 25010 01 6000 140</t>
  </si>
  <si>
    <t>Республиканская служба по охране, контролю и регулированию использования объектов животного мира, отнесенных к объектам охоты, контролю и надзору в сфере природопользования</t>
  </si>
  <si>
    <t>837</t>
  </si>
  <si>
    <t>Межрайонная инспекция федеральной налоговой службы № 8 по Республике Бурятия</t>
  </si>
  <si>
    <t>Управление делами администрации муниципального образования «Окинский район»</t>
  </si>
  <si>
    <t xml:space="preserve">Невыясненные поступления, зачисляемые в бюджеты муниципальных районов </t>
  </si>
  <si>
    <t>Налог, взимаемый в связи с применением патентной системы налогообложения</t>
  </si>
  <si>
    <t>1 05 04020 02 0000 110</t>
  </si>
  <si>
    <t>1 17 01050 05 0000 180</t>
  </si>
  <si>
    <t>Управление Федерального казначейства по Республике Бурятия</t>
  </si>
  <si>
    <t>100</t>
  </si>
  <si>
    <t>103 02000 01 0000 110</t>
  </si>
  <si>
    <t>Доходы от уплаты акцизов на нефтепродукты</t>
  </si>
  <si>
    <t>Доходы от уплаты акцизов на дизельное топливо, подлежащие распределению между бюджетами субьектов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</si>
  <si>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субьектов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</si>
  <si>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субьектов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</si>
  <si>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субьектов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</si>
  <si>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</si>
  <si>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1 03 02240 01 0000 110</t>
  </si>
  <si>
    <t>1 03 02250 01 0000 110</t>
  </si>
  <si>
    <t>1 03 02260 01 0000 110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</si>
  <si>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</si>
  <si>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</si>
  <si>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</si>
  <si>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</si>
  <si>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Прочие доходы от оказания платных услуг (работ) получателями средств бюджетов муниципальных районов</t>
  </si>
  <si>
    <t>к Решению Совета депутатов муниципального образования "Окинский район"</t>
  </si>
  <si>
    <t>"Об исполнении бюджета муниципального района за 2016 год"</t>
  </si>
  <si>
    <t xml:space="preserve"> 1 16 25050 01 6000 140</t>
  </si>
  <si>
    <t xml:space="preserve"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получением платежных карт </t>
  </si>
  <si>
    <t>1 16 06000 01 0000 140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</si>
  <si>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</si>
  <si>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1 16 08010 01 0000 140</t>
  </si>
  <si>
    <t>804</t>
  </si>
  <si>
    <t>Министерство здравоохранения Республики Бурятия</t>
  </si>
  <si>
    <t>Суммы по искам о возмещении вреда, причиненного окружающей среде, подлежащие зачислению в бюджеты муниципальных районов</t>
  </si>
  <si>
    <t>1 16 35030 05 0000 140</t>
  </si>
  <si>
    <t>Приложение 1</t>
  </si>
  <si>
    <t>Субсидии бюджетам муниципальных образований на развитие общественной инфраструктуры, на капитальный ремонт, реконструкцию, строительство объектов образования, физической культуры и спорта, культуры, дорожного хозяйства, жилищно-коммунального хозяйства</t>
  </si>
  <si>
    <t>Субсидии бюджетам муниципальных районов на мероприятия по обеспечению деятельности по охране правопорядка и общественной безопасности</t>
  </si>
  <si>
    <t>202 02999 05 0000 151</t>
  </si>
  <si>
    <t>Субсидии бюджетам муниципальных образований на благоустройство территорий, прилегающих к местам туристского показа в муниципальных образованиях Республики Бурятия</t>
  </si>
  <si>
    <t>Субвенции местным бюджетам  на составление списков кандидатов в присяжные заседатели судов общей юрисдикции в РФ</t>
  </si>
  <si>
    <t xml:space="preserve">Субвенции местным бюджетам на проведение Всероссийской сельскохозяйственной переписи в 2016 году </t>
  </si>
  <si>
    <t>202 03007 05 0000 151</t>
  </si>
  <si>
    <t>202 03121 05 0000 151</t>
  </si>
  <si>
    <t>Субвенции местным бюджетам на осуществление государственных полномочий по хранению, формированию, учету и использованию архивного фонда Республики Бурятия</t>
  </si>
  <si>
    <t>Субвенции местным бюджетам на осуществление государственных полномочий по  организации и осуществлению деятельности по опеке и попечительству в Республике Бурятия</t>
  </si>
  <si>
    <t>Субвенции местным бюджетам на 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</si>
  <si>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Субвенции местным бюджетам на 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</si>
  <si>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Субвенции местным бюджетам на осуществление отдельных государственных полномочий по уведомительной регистрации коллективных договоров</t>
  </si>
  <si>
    <t>Субвенции местным бюджетам  на осуществление государственных полномочий по созданию и организации деятельности административных комиссий</t>
  </si>
  <si>
    <t xml:space="preserve">Субвенции местным бюджетам на осуществление и администрирование отдельного государственного полномочия по отлову и содержанию безнадзорных домашних животных </t>
  </si>
  <si>
    <t>Прочие межбюджетные трансферты (республиканский  конкурс "Лучшее территориальное общественное самоуправление")</t>
  </si>
  <si>
    <t>Прочие межбюджетные трансферты для постановки на кадастровый учет бесхозяйных скотомогильников (биотермических ям)</t>
  </si>
  <si>
    <t>Доходы бюджетов муниципальных районов от возврата остатков, субвенций и иных межбюджетных трансфертов, имеющих целевое назначение, прошлых лет из бюджетов поселений</t>
  </si>
  <si>
    <t>Доходы бюджетов муниципальных районов от возврата автономными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</si>
  <si>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</si>
  <si>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202 03024 05 0000 151</t>
  </si>
  <si>
    <t>202 04999 05 0000 151</t>
  </si>
  <si>
    <t>218 05010 05 0000 151</t>
  </si>
  <si>
    <t>218 05020 05 0000 180</t>
  </si>
  <si>
    <t>219 05000 05 0000 151</t>
  </si>
  <si>
    <t>Финансовое управление администрации муниципального образования «Окинский район»</t>
  </si>
  <si>
    <t>951</t>
  </si>
  <si>
    <t>Дотации бюджетам муниципальных районов на выравнивание бюджетной обеспеченности</t>
  </si>
  <si>
    <t>Дотации бюджетам муниципальных районов на поддержку мер по обеспечению сбалансированности бюджетов</t>
  </si>
  <si>
    <t>202 01001 05 0000 151</t>
  </si>
  <si>
    <t>202 01003 05 0000 151</t>
  </si>
  <si>
    <t>Субсидии бюджетам муниципальных районов на исполнение расходных обязательств муниципальных районов</t>
  </si>
  <si>
    <t>Субвенции бюджетам муниципальных районов на осуществление государственных полномочий по расчету и предоставлению дотаций поселениям</t>
  </si>
  <si>
    <t>МКУ "Управление образования администрации муниципального образования «Окинский район»</t>
  </si>
  <si>
    <t>952</t>
  </si>
  <si>
    <t>Субсидии бюджетам муниципальных районов на содержание инструкторов по физической культуре и спорту</t>
  </si>
  <si>
    <t xml:space="preserve">Субсидии бюджетам муниципальных районов на организацию горячего питания детей, обучающихся в муниципальных общеобразовательных учреждениях </t>
  </si>
  <si>
    <t>Субсидии бюджетам муниципальных районов на увеличение фондов оплаты труда педагогических работников муниципальных учреждений дополнительного образования</t>
  </si>
  <si>
    <t xml:space="preserve">Субвенции  местным бюджетам на ежемесячное денежное вознаграждение за классное руководство </t>
  </si>
  <si>
    <t>202 03021 05 0000 151</t>
  </si>
  <si>
    <t>Субвенции местным бюджетам на 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</si>
  <si>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 xml:space="preserve">Субвенции местным бюджетам  на финансовое обеспечение получения  дошкольного образования в образовательных организациях </t>
  </si>
  <si>
    <t>Субвенции муниципальным образованиям на предоставление мер социальной поддержки по оплате коммунальных услуг педагогическим работникам, проживающим, работающим в сельских населенных пунктах, рабочих поселках (поселках городского типа) на территории Республики Бурятия</t>
  </si>
  <si>
    <t>Субвенции местным бюджетам на оздоровление детей, за исключением детей, находящихся в трудной жизненной ситуации</t>
  </si>
  <si>
    <t>Субвенции  местным бюджетам   на оздоровление детей</t>
  </si>
  <si>
    <t>202 03999 05 0000 151</t>
  </si>
  <si>
    <t>Иные межбюджетные трансферты на поддержку  экономического и социального развития коренных малочисленных народов Севера, Сибири и Дальнего Востока</t>
  </si>
  <si>
    <t>202 04067 05 0000 151</t>
  </si>
  <si>
    <t>Управление культуры администрации муниципального образования «Окинский район»</t>
  </si>
  <si>
    <t>953</t>
  </si>
  <si>
    <t xml:space="preserve">Субсидии бюджетам муниципальных районов на повышение средней заработной платы педагогических работников дополнительного образования отрасли "Культура" в целях выполнения Указа Президента Российской Федерации от 1 июня 2012 года № 761  "О национальной стратегии действий в интересах детей на 2012 - 2017 годы" </t>
  </si>
  <si>
    <t>Субсидии бюджетам муниципальных районов на повышение средней заработной платы работников муниципальных учреждений культуры</t>
  </si>
  <si>
    <t>Субвенции муниципальным образованиям на предоставление мер социальной поддержки по оплате коммунальных услуг специалистам муниципальных учреждений культуры, проживающим, работающим в сельских населенных пунктах, рабочих поселках (поселках городского типа) на территории Республики Бурятия</t>
  </si>
  <si>
    <t xml:space="preserve">Межбюджетные трансферты, передаваемые  бюджетам муниципальных районов из бюджетов  поселений  на  осуществление  части полномочий  в сфере культуры в  соответствии с заключенными соглашениями                            </t>
  </si>
  <si>
    <t>202 04014 05 0000 151</t>
  </si>
  <si>
    <t>Иные межбюджетные трансферты бюджетам муниципальных районов на проведение мероприятий по подключению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</si>
  <si>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202 04025 05 0000 151</t>
  </si>
  <si>
    <t>202 04041 05 0000 151</t>
  </si>
  <si>
    <t>Контрольно-счетная палата администрации муниципального образования «Окинский район»</t>
  </si>
  <si>
    <t>962</t>
  </si>
  <si>
    <t xml:space="preserve">Межбюджетные трансферты, передаваемые  бюджетам муниципальных районов из бюджетов  поселений  на  осуществление  части полномочий  по осуществлению внешнего муниципального контроля  в  соответствии с заключенными соглашениями                            </t>
  </si>
  <si>
    <t xml:space="preserve">ДОХОДЫ БЮДЖЕТА МУНИЦИПАЛЬНОГО РАЙОНА ЗА 2016 ГОД </t>
  </si>
  <si>
    <t xml:space="preserve">ПО КОДАМ  КЛАССИФИКАЦИИ ДОХОДОВ </t>
  </si>
  <si>
    <t>Про-цент исполнения</t>
  </si>
  <si>
    <t>Денежные взыскания (штрафы) за нарушения законодательства в области  обеспечения санитарно-эпидемиологического благополучия человека и законодательства в сфере защиты прав потребителей</t>
  </si>
  <si>
    <t xml:space="preserve">Субвенции местным бюджетам на 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 </t>
  </si>
  <si>
    <t>Иные межбюджетные трансферты бюджетам муниципальных районов на комплектование книжных фондов библиотек муниципальных образований и государственных библиотек городов Москвы и Санкт-Петербурга (ФБ)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</si>
</sst>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0"/>
    <numFmt numFmtId="166" formatCode="0.00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75">
    <xf numFmtId="0" fontId="0" fillId="0" borderId="0" xfId="0"/>
    <xf numFmtId="0" fontId="3" fillId="0" borderId="0" xfId="0" applyFont="1" applyAlignment="1">
      <alignment wrapText="1"/>
    </xf>
    <xf numFmtId="0" fontId="1" fillId="0" borderId="0" xfId="0" applyFont="1"/>
    <xf numFmtId="4" fontId="0" fillId="0" borderId="0" xfId="0" applyNumberFormat="1"/>
    <xf numFmtId="0" fontId="6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Font="1"/>
    <xf numFmtId="164" fontId="5" fillId="0" borderId="1" xfId="0" applyNumberFormat="1" applyFont="1" applyFill="1" applyBorder="1"/>
    <xf numFmtId="0" fontId="2" fillId="0" borderId="0" xfId="0" applyFont="1"/>
    <xf numFmtId="0" fontId="4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shrinkToFit="1"/>
    </xf>
    <xf numFmtId="164" fontId="7" fillId="0" borderId="1" xfId="0" applyNumberFormat="1" applyFont="1" applyFill="1" applyBorder="1"/>
    <xf numFmtId="165" fontId="5" fillId="0" borderId="1" xfId="0" applyNumberFormat="1" applyFont="1" applyFill="1" applyBorder="1"/>
    <xf numFmtId="165" fontId="4" fillId="0" borderId="1" xfId="0" applyNumberFormat="1" applyFont="1" applyFill="1" applyBorder="1"/>
    <xf numFmtId="165" fontId="2" fillId="0" borderId="1" xfId="0" applyNumberFormat="1" applyFont="1" applyFill="1" applyBorder="1"/>
    <xf numFmtId="165" fontId="2" fillId="0" borderId="1" xfId="0" applyNumberFormat="1" applyFont="1" applyBorder="1"/>
    <xf numFmtId="165" fontId="4" fillId="0" borderId="1" xfId="0" applyNumberFormat="1" applyFont="1" applyBorder="1"/>
    <xf numFmtId="165" fontId="0" fillId="0" borderId="0" xfId="0" applyNumberFormat="1"/>
    <xf numFmtId="0" fontId="2" fillId="0" borderId="1" xfId="0" applyFont="1" applyBorder="1" applyAlignment="1">
      <alignment horizontal="justify" wrapText="1"/>
    </xf>
    <xf numFmtId="0" fontId="4" fillId="0" borderId="1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justify" wrapText="1"/>
    </xf>
    <xf numFmtId="0" fontId="7" fillId="0" borderId="1" xfId="0" applyFont="1" applyBorder="1" applyAlignment="1">
      <alignment horizontal="justify" wrapText="1" shrinkToFit="1"/>
    </xf>
    <xf numFmtId="0" fontId="4" fillId="0" borderId="1" xfId="0" applyFont="1" applyBorder="1" applyAlignment="1">
      <alignment horizontal="justify" wrapText="1"/>
    </xf>
    <xf numFmtId="0" fontId="2" fillId="0" borderId="1" xfId="0" applyNumberFormat="1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center"/>
    </xf>
    <xf numFmtId="0" fontId="7" fillId="0" borderId="1" xfId="0" applyFont="1" applyBorder="1" applyAlignment="1">
      <alignment horizontal="justify"/>
    </xf>
    <xf numFmtId="4" fontId="2" fillId="0" borderId="0" xfId="0" applyNumberFormat="1" applyFont="1" applyAlignment="1">
      <alignment horizontal="right"/>
    </xf>
    <xf numFmtId="166" fontId="2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166" fontId="4" fillId="0" borderId="1" xfId="0" applyNumberFormat="1" applyFont="1" applyBorder="1" applyAlignment="1">
      <alignment wrapText="1"/>
    </xf>
    <xf numFmtId="49" fontId="8" fillId="0" borderId="5" xfId="0" applyNumberFormat="1" applyFont="1" applyBorder="1" applyAlignment="1">
      <alignment horizontal="center"/>
    </xf>
    <xf numFmtId="165" fontId="7" fillId="0" borderId="1" xfId="0" applyNumberFormat="1" applyFont="1" applyFill="1" applyBorder="1"/>
    <xf numFmtId="165" fontId="7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7" fillId="0" borderId="4" xfId="1" applyFont="1" applyFill="1" applyBorder="1" applyAlignment="1">
      <alignment horizontal="justify" vertical="center" wrapText="1"/>
    </xf>
    <xf numFmtId="49" fontId="7" fillId="0" borderId="1" xfId="1" applyNumberFormat="1" applyFont="1" applyFill="1" applyBorder="1" applyAlignment="1">
      <alignment horizontal="center"/>
    </xf>
    <xf numFmtId="0" fontId="7" fillId="0" borderId="4" xfId="0" applyNumberFormat="1" applyFont="1" applyBorder="1" applyAlignment="1">
      <alignment horizontal="justify" wrapText="1"/>
    </xf>
    <xf numFmtId="0" fontId="7" fillId="0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6" fontId="2" fillId="0" borderId="1" xfId="0" applyNumberFormat="1" applyFont="1" applyBorder="1"/>
    <xf numFmtId="0" fontId="7" fillId="2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justify" vertical="justify" wrapText="1"/>
    </xf>
    <xf numFmtId="0" fontId="7" fillId="0" borderId="1" xfId="0" applyFont="1" applyBorder="1" applyAlignment="1">
      <alignment horizontal="justify" vertical="justify" wrapText="1"/>
    </xf>
    <xf numFmtId="0" fontId="7" fillId="3" borderId="1" xfId="0" applyFont="1" applyFill="1" applyBorder="1" applyAlignment="1">
      <alignment horizontal="justify" vertical="top" wrapText="1"/>
    </xf>
    <xf numFmtId="0" fontId="7" fillId="3" borderId="3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wrapText="1"/>
    </xf>
    <xf numFmtId="0" fontId="2" fillId="2" borderId="1" xfId="0" applyFont="1" applyFill="1" applyBorder="1" applyAlignment="1">
      <alignment horizontal="justify" wrapText="1"/>
    </xf>
    <xf numFmtId="0" fontId="7" fillId="2" borderId="1" xfId="0" applyFont="1" applyFill="1" applyBorder="1" applyAlignment="1">
      <alignment horizontal="justify" vertical="justify" wrapText="1"/>
    </xf>
    <xf numFmtId="0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vertical="top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right"/>
    </xf>
    <xf numFmtId="0" fontId="4" fillId="0" borderId="0" xfId="0" applyFont="1" applyAlignment="1">
      <alignment horizontal="center" wrapText="1"/>
    </xf>
  </cellXfs>
  <cellStyles count="2">
    <cellStyle name="Обычный" xfId="0" builtinId="0"/>
    <cellStyle name="Обычный_свод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"/>
  <sheetViews>
    <sheetView tabSelected="1" topLeftCell="A6" workbookViewId="0">
      <pane xSplit="1" ySplit="6" topLeftCell="B27" activePane="bottomRight" state="frozen"/>
      <selection activeCell="A6" sqref="A6"/>
      <selection pane="topRight" activeCell="B6" sqref="B6"/>
      <selection pane="bottomLeft" activeCell="A12" sqref="A12"/>
      <selection pane="bottomRight" activeCell="D94" sqref="D94"/>
    </sheetView>
  </sheetViews>
  <sheetFormatPr defaultRowHeight="15" x14ac:dyDescent="0.25"/>
  <cols>
    <col min="1" max="1" width="41.7109375" style="1" customWidth="1"/>
    <col min="2" max="2" width="8.85546875" style="1" customWidth="1"/>
    <col min="3" max="3" width="22.5703125" style="1" customWidth="1"/>
    <col min="4" max="4" width="14.140625" style="1" customWidth="1"/>
    <col min="5" max="5" width="13.42578125" style="3" customWidth="1"/>
    <col min="6" max="6" width="8.42578125" customWidth="1"/>
    <col min="11" max="11" width="13.85546875" customWidth="1"/>
    <col min="12" max="12" width="13.140625" customWidth="1"/>
  </cols>
  <sheetData>
    <row r="1" spans="1:12" x14ac:dyDescent="0.25">
      <c r="A1" s="73" t="s">
        <v>86</v>
      </c>
      <c r="B1" s="73"/>
      <c r="C1" s="73"/>
      <c r="D1" s="73"/>
      <c r="E1" s="73"/>
      <c r="F1" s="73"/>
    </row>
    <row r="2" spans="1:12" x14ac:dyDescent="0.25">
      <c r="A2" s="73" t="s">
        <v>75</v>
      </c>
      <c r="B2" s="73"/>
      <c r="C2" s="73"/>
      <c r="D2" s="73"/>
      <c r="E2" s="73"/>
      <c r="F2" s="73"/>
    </row>
    <row r="3" spans="1:12" x14ac:dyDescent="0.25">
      <c r="A3" s="73" t="s">
        <v>76</v>
      </c>
      <c r="B3" s="73"/>
      <c r="C3" s="73"/>
      <c r="D3" s="73"/>
      <c r="E3" s="73"/>
      <c r="F3" s="73"/>
    </row>
    <row r="4" spans="1:12" x14ac:dyDescent="0.25">
      <c r="A4" s="73"/>
      <c r="B4" s="73"/>
      <c r="C4" s="73"/>
      <c r="D4" s="73"/>
      <c r="E4" s="73"/>
      <c r="F4" s="73"/>
    </row>
    <row r="5" spans="1:12" x14ac:dyDescent="0.25">
      <c r="A5" s="41"/>
      <c r="B5" s="41"/>
      <c r="C5" s="41"/>
      <c r="D5" s="41"/>
      <c r="E5" s="41"/>
      <c r="F5" s="41"/>
    </row>
    <row r="6" spans="1:12" ht="18.75" customHeight="1" x14ac:dyDescent="0.25">
      <c r="A6" s="74" t="s">
        <v>148</v>
      </c>
      <c r="B6" s="74"/>
      <c r="C6" s="74"/>
      <c r="D6" s="74"/>
      <c r="E6" s="74"/>
      <c r="F6" s="74"/>
    </row>
    <row r="7" spans="1:12" x14ac:dyDescent="0.25">
      <c r="A7" s="74" t="s">
        <v>149</v>
      </c>
      <c r="B7" s="74"/>
      <c r="C7" s="74"/>
      <c r="D7" s="74"/>
      <c r="E7" s="74"/>
      <c r="F7" s="74"/>
    </row>
    <row r="8" spans="1:12" x14ac:dyDescent="0.25">
      <c r="A8" s="68"/>
      <c r="B8" s="68"/>
      <c r="C8" s="68"/>
      <c r="D8" s="68"/>
      <c r="E8" s="68"/>
      <c r="F8" s="9"/>
    </row>
    <row r="9" spans="1:12" x14ac:dyDescent="0.25">
      <c r="A9" s="11" t="s">
        <v>5</v>
      </c>
      <c r="B9" s="69" t="s">
        <v>3</v>
      </c>
      <c r="C9" s="69"/>
      <c r="D9" s="70" t="s">
        <v>6</v>
      </c>
      <c r="E9" s="70" t="s">
        <v>7</v>
      </c>
      <c r="F9" s="72" t="s">
        <v>150</v>
      </c>
    </row>
    <row r="10" spans="1:12" ht="77.25" customHeight="1" x14ac:dyDescent="0.25">
      <c r="A10" s="12"/>
      <c r="B10" s="13" t="s">
        <v>4</v>
      </c>
      <c r="C10" s="14" t="s">
        <v>8</v>
      </c>
      <c r="D10" s="71"/>
      <c r="E10" s="71"/>
      <c r="F10" s="72"/>
    </row>
    <row r="11" spans="1:12" s="4" customFormat="1" x14ac:dyDescent="0.25">
      <c r="A11" s="15" t="s">
        <v>11</v>
      </c>
      <c r="B11" s="16"/>
      <c r="C11" s="17"/>
      <c r="D11" s="26">
        <f>SUM(D12,D16,D21,D24,D33,D36,D38,D40,D42,D45,D69,D75,D89,D97,D99)</f>
        <v>253163.52799999999</v>
      </c>
      <c r="E11" s="26">
        <f>SUM(E12,E16,E21,E24,E33,E36,E38,E40,E42,E45,E69,E75,E89,E97,E99)</f>
        <v>255638.77100000004</v>
      </c>
      <c r="F11" s="8">
        <f t="shared" ref="F11:F98" si="0">E11/D11*100</f>
        <v>100.97772495886534</v>
      </c>
      <c r="K11" s="4">
        <v>253163.52799999999</v>
      </c>
      <c r="L11" s="4">
        <v>255638.77100000001</v>
      </c>
    </row>
    <row r="12" spans="1:12" s="2" customFormat="1" ht="43.5" customHeight="1" x14ac:dyDescent="0.25">
      <c r="A12" s="33" t="s">
        <v>9</v>
      </c>
      <c r="B12" s="18" t="s">
        <v>10</v>
      </c>
      <c r="C12" s="19"/>
      <c r="D12" s="27">
        <f>SUM(D13:D15)</f>
        <v>1656.21</v>
      </c>
      <c r="E12" s="27">
        <f>SUM(E13:E15)</f>
        <v>1660.769</v>
      </c>
      <c r="F12" s="8">
        <f t="shared" si="0"/>
        <v>100.27526702531684</v>
      </c>
    </row>
    <row r="13" spans="1:12" ht="29.25" customHeight="1" x14ac:dyDescent="0.25">
      <c r="A13" s="34" t="s">
        <v>12</v>
      </c>
      <c r="B13" s="20" t="s">
        <v>10</v>
      </c>
      <c r="C13" s="21" t="s">
        <v>13</v>
      </c>
      <c r="D13" s="28">
        <v>918.178</v>
      </c>
      <c r="E13" s="28">
        <v>922.73699999999997</v>
      </c>
      <c r="F13" s="25">
        <f t="shared" si="0"/>
        <v>100.49652681724022</v>
      </c>
    </row>
    <row r="14" spans="1:12" ht="43.5" customHeight="1" x14ac:dyDescent="0.25">
      <c r="A14" s="35" t="s">
        <v>48</v>
      </c>
      <c r="B14" s="20" t="s">
        <v>10</v>
      </c>
      <c r="C14" s="24" t="s">
        <v>49</v>
      </c>
      <c r="D14" s="42">
        <v>688.03200000000004</v>
      </c>
      <c r="E14" s="28">
        <v>688.03200000000004</v>
      </c>
      <c r="F14" s="25">
        <f t="shared" si="0"/>
        <v>100</v>
      </c>
    </row>
    <row r="15" spans="1:12" ht="43.5" customHeight="1" x14ac:dyDescent="0.25">
      <c r="A15" s="38" t="s">
        <v>70</v>
      </c>
      <c r="B15" s="20" t="s">
        <v>10</v>
      </c>
      <c r="C15" s="24" t="s">
        <v>77</v>
      </c>
      <c r="D15" s="42">
        <v>50</v>
      </c>
      <c r="E15" s="28">
        <v>50</v>
      </c>
      <c r="F15" s="25">
        <f t="shared" si="0"/>
        <v>100</v>
      </c>
      <c r="K15" s="31">
        <f>K11-D11</f>
        <v>0</v>
      </c>
      <c r="L15" s="31">
        <f>L11-E11</f>
        <v>0</v>
      </c>
    </row>
    <row r="16" spans="1:12" ht="33" customHeight="1" x14ac:dyDescent="0.25">
      <c r="A16" s="43" t="s">
        <v>58</v>
      </c>
      <c r="B16" s="18" t="s">
        <v>59</v>
      </c>
      <c r="C16" s="19"/>
      <c r="D16" s="44">
        <f>SUM(D17:D20)</f>
        <v>11389.106999999998</v>
      </c>
      <c r="E16" s="44">
        <f>SUM(E17:E20)</f>
        <v>11885.473000000002</v>
      </c>
      <c r="F16" s="8">
        <f t="shared" si="0"/>
        <v>104.35825214391264</v>
      </c>
    </row>
    <row r="17" spans="1:13" ht="93" customHeight="1" x14ac:dyDescent="0.25">
      <c r="A17" s="49" t="s">
        <v>62</v>
      </c>
      <c r="B17" s="20" t="s">
        <v>59</v>
      </c>
      <c r="C17" s="50" t="s">
        <v>66</v>
      </c>
      <c r="D17" s="46">
        <v>3590.6509999999998</v>
      </c>
      <c r="E17" s="46">
        <v>4063.1570000000002</v>
      </c>
      <c r="F17" s="25">
        <f t="shared" si="0"/>
        <v>113.15934074350307</v>
      </c>
    </row>
    <row r="18" spans="1:13" ht="121.5" customHeight="1" x14ac:dyDescent="0.25">
      <c r="A18" s="49" t="s">
        <v>63</v>
      </c>
      <c r="B18" s="20" t="s">
        <v>59</v>
      </c>
      <c r="C18" s="50" t="s">
        <v>67</v>
      </c>
      <c r="D18" s="46">
        <v>58.005000000000003</v>
      </c>
      <c r="E18" s="46">
        <v>62.021999999999998</v>
      </c>
      <c r="F18" s="25">
        <f t="shared" si="0"/>
        <v>106.9252650633566</v>
      </c>
    </row>
    <row r="19" spans="1:13" ht="106.5" customHeight="1" x14ac:dyDescent="0.25">
      <c r="A19" s="49" t="s">
        <v>64</v>
      </c>
      <c r="B19" s="20" t="s">
        <v>59</v>
      </c>
      <c r="C19" s="50" t="s">
        <v>68</v>
      </c>
      <c r="D19" s="46">
        <v>8240.3209999999999</v>
      </c>
      <c r="E19" s="46">
        <v>8362.1020000000008</v>
      </c>
      <c r="F19" s="25">
        <f t="shared" si="0"/>
        <v>101.47786718502836</v>
      </c>
    </row>
    <row r="20" spans="1:13" ht="93.75" customHeight="1" x14ac:dyDescent="0.25">
      <c r="A20" s="49" t="s">
        <v>65</v>
      </c>
      <c r="B20" s="20" t="s">
        <v>59</v>
      </c>
      <c r="C20" s="50" t="s">
        <v>69</v>
      </c>
      <c r="D20" s="46">
        <v>-499.87</v>
      </c>
      <c r="E20" s="46">
        <v>-601.80799999999999</v>
      </c>
      <c r="F20" s="25">
        <f t="shared" si="0"/>
        <v>120.39290215456018</v>
      </c>
    </row>
    <row r="21" spans="1:13" s="2" customFormat="1" ht="57.75" customHeight="1" x14ac:dyDescent="0.25">
      <c r="A21" s="36" t="s">
        <v>17</v>
      </c>
      <c r="B21" s="18" t="s">
        <v>16</v>
      </c>
      <c r="C21" s="19"/>
      <c r="D21" s="27">
        <f>SUM(D22:D23)</f>
        <v>70</v>
      </c>
      <c r="E21" s="27">
        <f>SUM(E22:E23)</f>
        <v>70</v>
      </c>
      <c r="F21" s="25">
        <f t="shared" si="0"/>
        <v>100</v>
      </c>
      <c r="L21" s="2" t="s">
        <v>60</v>
      </c>
      <c r="M21" s="2" t="s">
        <v>61</v>
      </c>
    </row>
    <row r="22" spans="1:13" ht="72.75" customHeight="1" x14ac:dyDescent="0.25">
      <c r="A22" s="34" t="s">
        <v>151</v>
      </c>
      <c r="B22" s="20" t="s">
        <v>16</v>
      </c>
      <c r="C22" s="21" t="s">
        <v>18</v>
      </c>
      <c r="D22" s="46">
        <v>69</v>
      </c>
      <c r="E22" s="47">
        <v>69</v>
      </c>
      <c r="F22" s="25">
        <f t="shared" si="0"/>
        <v>100</v>
      </c>
    </row>
    <row r="23" spans="1:13" ht="58.5" customHeight="1" x14ac:dyDescent="0.25">
      <c r="A23" s="34" t="s">
        <v>14</v>
      </c>
      <c r="B23" s="20" t="s">
        <v>16</v>
      </c>
      <c r="C23" s="21" t="s">
        <v>15</v>
      </c>
      <c r="D23" s="28">
        <v>1</v>
      </c>
      <c r="E23" s="28">
        <v>1</v>
      </c>
      <c r="F23" s="25">
        <f t="shared" si="0"/>
        <v>100</v>
      </c>
      <c r="K23" s="31"/>
      <c r="L23" s="31"/>
    </row>
    <row r="24" spans="1:13" s="2" customFormat="1" ht="43.5" x14ac:dyDescent="0.25">
      <c r="A24" s="33" t="s">
        <v>52</v>
      </c>
      <c r="B24" s="18" t="s">
        <v>19</v>
      </c>
      <c r="C24" s="19"/>
      <c r="D24" s="27">
        <f>SUM(D25:D32)</f>
        <v>113112.56600000001</v>
      </c>
      <c r="E24" s="27">
        <f>SUM(E25:E32)</f>
        <v>115759.79200000002</v>
      </c>
      <c r="F24" s="25">
        <f t="shared" si="0"/>
        <v>102.34034651817554</v>
      </c>
    </row>
    <row r="25" spans="1:13" s="2" customFormat="1" x14ac:dyDescent="0.25">
      <c r="A25" s="34" t="s">
        <v>21</v>
      </c>
      <c r="B25" s="20" t="s">
        <v>19</v>
      </c>
      <c r="C25" s="39" t="s">
        <v>20</v>
      </c>
      <c r="D25" s="28">
        <v>111107.11500000001</v>
      </c>
      <c r="E25" s="28">
        <v>113749.78200000001</v>
      </c>
      <c r="F25" s="25">
        <f t="shared" si="0"/>
        <v>102.37848584224332</v>
      </c>
    </row>
    <row r="26" spans="1:13" ht="30" customHeight="1" x14ac:dyDescent="0.25">
      <c r="A26" s="32" t="s">
        <v>0</v>
      </c>
      <c r="B26" s="22" t="s">
        <v>19</v>
      </c>
      <c r="C26" s="39" t="s">
        <v>36</v>
      </c>
      <c r="D26" s="29">
        <v>1332.617</v>
      </c>
      <c r="E26" s="29">
        <v>1335.307</v>
      </c>
      <c r="F26" s="25">
        <f t="shared" si="0"/>
        <v>100.20185844845145</v>
      </c>
    </row>
    <row r="27" spans="1:13" s="5" customFormat="1" x14ac:dyDescent="0.25">
      <c r="A27" s="34" t="s">
        <v>1</v>
      </c>
      <c r="B27" s="20" t="s">
        <v>19</v>
      </c>
      <c r="C27" s="21" t="s">
        <v>22</v>
      </c>
      <c r="D27" s="28">
        <v>96.198999999999998</v>
      </c>
      <c r="E27" s="28">
        <v>96.710999999999999</v>
      </c>
      <c r="F27" s="25">
        <f t="shared" si="0"/>
        <v>100.53223006476159</v>
      </c>
    </row>
    <row r="28" spans="1:13" s="5" customFormat="1" ht="30" x14ac:dyDescent="0.25">
      <c r="A28" s="13" t="s">
        <v>55</v>
      </c>
      <c r="B28" s="20" t="s">
        <v>19</v>
      </c>
      <c r="C28" s="45" t="s">
        <v>56</v>
      </c>
      <c r="D28" s="28">
        <v>11</v>
      </c>
      <c r="E28" s="28">
        <v>11</v>
      </c>
      <c r="F28" s="25">
        <f t="shared" si="0"/>
        <v>100</v>
      </c>
    </row>
    <row r="29" spans="1:13" s="6" customFormat="1" ht="75" x14ac:dyDescent="0.25">
      <c r="A29" s="34" t="s">
        <v>24</v>
      </c>
      <c r="B29" s="20" t="s">
        <v>19</v>
      </c>
      <c r="C29" s="39" t="s">
        <v>23</v>
      </c>
      <c r="D29" s="28">
        <v>558.11699999999996</v>
      </c>
      <c r="E29" s="28">
        <v>558.72299999999996</v>
      </c>
      <c r="F29" s="25">
        <f t="shared" si="0"/>
        <v>100.10857938389262</v>
      </c>
    </row>
    <row r="30" spans="1:13" ht="103.5" customHeight="1" x14ac:dyDescent="0.25">
      <c r="A30" s="37" t="s">
        <v>71</v>
      </c>
      <c r="B30" s="22" t="s">
        <v>19</v>
      </c>
      <c r="C30" s="39" t="s">
        <v>25</v>
      </c>
      <c r="D30" s="29">
        <v>1.214</v>
      </c>
      <c r="E30" s="29">
        <v>1.214</v>
      </c>
      <c r="F30" s="25">
        <f t="shared" si="0"/>
        <v>100</v>
      </c>
    </row>
    <row r="31" spans="1:13" ht="74.25" customHeight="1" x14ac:dyDescent="0.25">
      <c r="A31" s="32" t="s">
        <v>37</v>
      </c>
      <c r="B31" s="22" t="s">
        <v>19</v>
      </c>
      <c r="C31" s="39" t="s">
        <v>26</v>
      </c>
      <c r="D31" s="29">
        <v>6.0039999999999996</v>
      </c>
      <c r="E31" s="29">
        <v>6.7549999999999999</v>
      </c>
      <c r="F31" s="25">
        <f t="shared" si="0"/>
        <v>112.50832778147901</v>
      </c>
    </row>
    <row r="32" spans="1:13" ht="73.5" customHeight="1" x14ac:dyDescent="0.25">
      <c r="A32" s="38" t="s">
        <v>78</v>
      </c>
      <c r="B32" s="22" t="s">
        <v>19</v>
      </c>
      <c r="C32" s="53" t="s">
        <v>79</v>
      </c>
      <c r="D32" s="29">
        <v>0.3</v>
      </c>
      <c r="E32" s="29">
        <v>0.3</v>
      </c>
      <c r="F32" s="25">
        <f t="shared" si="0"/>
        <v>100</v>
      </c>
    </row>
    <row r="33" spans="1:6" s="2" customFormat="1" ht="27.75" customHeight="1" x14ac:dyDescent="0.25">
      <c r="A33" s="36" t="s">
        <v>28</v>
      </c>
      <c r="B33" s="23" t="s">
        <v>27</v>
      </c>
      <c r="C33" s="10"/>
      <c r="D33" s="30">
        <f>SUM(D34:D35)</f>
        <v>85.5</v>
      </c>
      <c r="E33" s="30">
        <f>SUM(E34:E35)</f>
        <v>85.5</v>
      </c>
      <c r="F33" s="25">
        <f t="shared" si="0"/>
        <v>100</v>
      </c>
    </row>
    <row r="34" spans="1:6" s="2" customFormat="1" ht="74.25" customHeight="1" x14ac:dyDescent="0.25">
      <c r="A34" s="38" t="s">
        <v>80</v>
      </c>
      <c r="B34" s="22" t="s">
        <v>27</v>
      </c>
      <c r="C34" s="53" t="s">
        <v>81</v>
      </c>
      <c r="D34" s="29">
        <v>70</v>
      </c>
      <c r="E34" s="29">
        <v>70</v>
      </c>
      <c r="F34" s="25">
        <f t="shared" si="0"/>
        <v>100</v>
      </c>
    </row>
    <row r="35" spans="1:6" s="2" customFormat="1" ht="60" customHeight="1" x14ac:dyDescent="0.25">
      <c r="A35" s="34" t="s">
        <v>14</v>
      </c>
      <c r="B35" s="22" t="s">
        <v>27</v>
      </c>
      <c r="C35" s="39" t="s">
        <v>29</v>
      </c>
      <c r="D35" s="29">
        <v>15.5</v>
      </c>
      <c r="E35" s="29">
        <v>15.5</v>
      </c>
      <c r="F35" s="25">
        <f t="shared" si="0"/>
        <v>100</v>
      </c>
    </row>
    <row r="36" spans="1:6" s="2" customFormat="1" ht="45" customHeight="1" x14ac:dyDescent="0.25">
      <c r="A36" s="33" t="s">
        <v>41</v>
      </c>
      <c r="B36" s="23" t="s">
        <v>42</v>
      </c>
      <c r="C36" s="10"/>
      <c r="D36" s="30">
        <f>SUM(D37)</f>
        <v>35</v>
      </c>
      <c r="E36" s="30">
        <f>SUM(E37)</f>
        <v>39</v>
      </c>
      <c r="F36" s="25">
        <f t="shared" si="0"/>
        <v>111.42857142857143</v>
      </c>
    </row>
    <row r="37" spans="1:6" s="7" customFormat="1" ht="30" customHeight="1" x14ac:dyDescent="0.25">
      <c r="A37" s="35" t="s">
        <v>43</v>
      </c>
      <c r="B37" s="54">
        <v>321</v>
      </c>
      <c r="C37" s="24" t="s">
        <v>44</v>
      </c>
      <c r="D37" s="56">
        <v>35</v>
      </c>
      <c r="E37" s="29">
        <v>39</v>
      </c>
      <c r="F37" s="25">
        <f t="shared" si="0"/>
        <v>111.42857142857143</v>
      </c>
    </row>
    <row r="38" spans="1:6" s="2" customFormat="1" ht="30" customHeight="1" x14ac:dyDescent="0.25">
      <c r="A38" s="36" t="s">
        <v>83</v>
      </c>
      <c r="B38" s="23" t="s">
        <v>82</v>
      </c>
      <c r="C38" s="10"/>
      <c r="D38" s="30">
        <f>SUM(D39)</f>
        <v>15</v>
      </c>
      <c r="E38" s="30">
        <f>SUM(E39)</f>
        <v>15</v>
      </c>
      <c r="F38" s="25">
        <f t="shared" si="0"/>
        <v>100</v>
      </c>
    </row>
    <row r="39" spans="1:6" s="7" customFormat="1" ht="58.5" customHeight="1" x14ac:dyDescent="0.25">
      <c r="A39" s="34" t="s">
        <v>14</v>
      </c>
      <c r="B39" s="22" t="s">
        <v>82</v>
      </c>
      <c r="C39" s="54" t="s">
        <v>29</v>
      </c>
      <c r="D39" s="29">
        <v>15</v>
      </c>
      <c r="E39" s="29">
        <v>15</v>
      </c>
      <c r="F39" s="25">
        <f t="shared" si="0"/>
        <v>100</v>
      </c>
    </row>
    <row r="40" spans="1:6" s="7" customFormat="1" ht="29.25" customHeight="1" x14ac:dyDescent="0.25">
      <c r="A40" s="33" t="s">
        <v>39</v>
      </c>
      <c r="B40" s="23" t="s">
        <v>40</v>
      </c>
      <c r="C40" s="10"/>
      <c r="D40" s="30">
        <f>SUM(D41)</f>
        <v>27.15</v>
      </c>
      <c r="E40" s="30">
        <f>SUM(E41)</f>
        <v>27.15</v>
      </c>
      <c r="F40" s="25">
        <f t="shared" si="0"/>
        <v>100</v>
      </c>
    </row>
    <row r="41" spans="1:6" s="7" customFormat="1" ht="58.5" customHeight="1" x14ac:dyDescent="0.25">
      <c r="A41" s="34" t="s">
        <v>14</v>
      </c>
      <c r="B41" s="22" t="s">
        <v>40</v>
      </c>
      <c r="C41" s="55" t="s">
        <v>29</v>
      </c>
      <c r="D41" s="29">
        <v>27.15</v>
      </c>
      <c r="E41" s="29">
        <v>27.15</v>
      </c>
      <c r="F41" s="25">
        <f t="shared" si="0"/>
        <v>100</v>
      </c>
    </row>
    <row r="42" spans="1:6" s="7" customFormat="1" ht="87.75" customHeight="1" x14ac:dyDescent="0.25">
      <c r="A42" s="36" t="s">
        <v>50</v>
      </c>
      <c r="B42" s="10">
        <v>837</v>
      </c>
      <c r="C42" s="55"/>
      <c r="D42" s="30">
        <f>SUM(D43:D44)</f>
        <v>20.178999999999998</v>
      </c>
      <c r="E42" s="30">
        <f>SUM(E43:E44)</f>
        <v>20.178999999999998</v>
      </c>
      <c r="F42" s="25">
        <f t="shared" si="0"/>
        <v>100</v>
      </c>
    </row>
    <row r="43" spans="1:6" s="7" customFormat="1" ht="62.25" customHeight="1" x14ac:dyDescent="0.25">
      <c r="A43" s="35" t="s">
        <v>84</v>
      </c>
      <c r="B43" s="55">
        <v>837</v>
      </c>
      <c r="C43" s="55" t="s">
        <v>85</v>
      </c>
      <c r="D43" s="29">
        <v>17.178999999999998</v>
      </c>
      <c r="E43" s="29">
        <v>17.178999999999998</v>
      </c>
      <c r="F43" s="25">
        <f t="shared" si="0"/>
        <v>100</v>
      </c>
    </row>
    <row r="44" spans="1:6" s="7" customFormat="1" ht="61.5" customHeight="1" x14ac:dyDescent="0.25">
      <c r="A44" s="34" t="s">
        <v>14</v>
      </c>
      <c r="B44" s="22" t="s">
        <v>51</v>
      </c>
      <c r="C44" s="39" t="s">
        <v>29</v>
      </c>
      <c r="D44" s="29">
        <v>3</v>
      </c>
      <c r="E44" s="29">
        <v>3</v>
      </c>
      <c r="F44" s="25">
        <f t="shared" si="0"/>
        <v>100</v>
      </c>
    </row>
    <row r="45" spans="1:6" s="2" customFormat="1" ht="28.5" customHeight="1" x14ac:dyDescent="0.25">
      <c r="A45" s="33" t="s">
        <v>31</v>
      </c>
      <c r="B45" s="23" t="s">
        <v>30</v>
      </c>
      <c r="C45" s="10"/>
      <c r="D45" s="30">
        <f>SUM(D46:D68)</f>
        <v>6828.5159999999996</v>
      </c>
      <c r="E45" s="30">
        <f>SUM(E46:E68)</f>
        <v>6194.7879999999996</v>
      </c>
      <c r="F45" s="25">
        <f t="shared" si="0"/>
        <v>90.719389102991045</v>
      </c>
    </row>
    <row r="46" spans="1:6" ht="105.75" customHeight="1" x14ac:dyDescent="0.25">
      <c r="A46" s="51" t="s">
        <v>72</v>
      </c>
      <c r="B46" s="22" t="s">
        <v>30</v>
      </c>
      <c r="C46" s="39" t="s">
        <v>45</v>
      </c>
      <c r="D46" s="29">
        <v>1714.9</v>
      </c>
      <c r="E46" s="29">
        <v>1698.1320000000001</v>
      </c>
      <c r="F46" s="25">
        <f t="shared" si="0"/>
        <v>99.022217038894397</v>
      </c>
    </row>
    <row r="47" spans="1:6" ht="91.5" customHeight="1" x14ac:dyDescent="0.25">
      <c r="A47" s="38" t="s">
        <v>38</v>
      </c>
      <c r="B47" s="22" t="s">
        <v>30</v>
      </c>
      <c r="C47" s="39" t="s">
        <v>32</v>
      </c>
      <c r="D47" s="29">
        <v>237.70099999999999</v>
      </c>
      <c r="E47" s="29">
        <v>252.215</v>
      </c>
      <c r="F47" s="25">
        <f t="shared" si="0"/>
        <v>106.10599029873666</v>
      </c>
    </row>
    <row r="48" spans="1:6" ht="60" customHeight="1" x14ac:dyDescent="0.25">
      <c r="A48" s="52" t="s">
        <v>73</v>
      </c>
      <c r="B48" s="22" t="s">
        <v>30</v>
      </c>
      <c r="C48" s="39" t="s">
        <v>46</v>
      </c>
      <c r="D48" s="29">
        <v>5.7930000000000001</v>
      </c>
      <c r="E48" s="29">
        <v>5.7930000000000001</v>
      </c>
      <c r="F48" s="25">
        <f t="shared" si="0"/>
        <v>100</v>
      </c>
    </row>
    <row r="49" spans="1:6" ht="57.75" customHeight="1" x14ac:dyDescent="0.25">
      <c r="A49" s="34" t="s">
        <v>14</v>
      </c>
      <c r="B49" s="22" t="s">
        <v>30</v>
      </c>
      <c r="C49" s="39" t="s">
        <v>29</v>
      </c>
      <c r="D49" s="29">
        <v>1.6</v>
      </c>
      <c r="E49" s="29">
        <v>1.6</v>
      </c>
      <c r="F49" s="25">
        <f t="shared" si="0"/>
        <v>100</v>
      </c>
    </row>
    <row r="50" spans="1:6" ht="31.5" customHeight="1" x14ac:dyDescent="0.25">
      <c r="A50" s="40" t="s">
        <v>54</v>
      </c>
      <c r="B50" s="22" t="s">
        <v>30</v>
      </c>
      <c r="C50" s="48" t="s">
        <v>57</v>
      </c>
      <c r="D50" s="29"/>
      <c r="E50" s="29">
        <v>1.1379999999999999</v>
      </c>
      <c r="F50" s="25"/>
    </row>
    <row r="51" spans="1:6" ht="31.5" customHeight="1" x14ac:dyDescent="0.25">
      <c r="A51" s="32" t="s">
        <v>2</v>
      </c>
      <c r="B51" s="22" t="s">
        <v>33</v>
      </c>
      <c r="C51" s="39" t="s">
        <v>34</v>
      </c>
      <c r="D51" s="29">
        <v>1.63</v>
      </c>
      <c r="E51" s="29">
        <v>1.63</v>
      </c>
      <c r="F51" s="25">
        <f t="shared" si="0"/>
        <v>100</v>
      </c>
    </row>
    <row r="52" spans="1:6" ht="105" customHeight="1" x14ac:dyDescent="0.25">
      <c r="A52" s="57" t="s">
        <v>87</v>
      </c>
      <c r="B52" s="22" t="s">
        <v>30</v>
      </c>
      <c r="C52" s="58" t="s">
        <v>89</v>
      </c>
      <c r="D52" s="29">
        <v>1480.1</v>
      </c>
      <c r="E52" s="29">
        <v>1302.4880000000001</v>
      </c>
      <c r="F52" s="25">
        <f t="shared" si="0"/>
        <v>88.000000000000014</v>
      </c>
    </row>
    <row r="53" spans="1:6" ht="75" customHeight="1" x14ac:dyDescent="0.25">
      <c r="A53" s="57" t="s">
        <v>90</v>
      </c>
      <c r="B53" s="22" t="s">
        <v>30</v>
      </c>
      <c r="C53" s="58" t="s">
        <v>89</v>
      </c>
      <c r="D53" s="29">
        <v>300</v>
      </c>
      <c r="E53" s="29">
        <v>300</v>
      </c>
      <c r="F53" s="25">
        <f t="shared" si="0"/>
        <v>100</v>
      </c>
    </row>
    <row r="54" spans="1:6" ht="60" customHeight="1" x14ac:dyDescent="0.25">
      <c r="A54" s="57" t="s">
        <v>88</v>
      </c>
      <c r="B54" s="22" t="s">
        <v>30</v>
      </c>
      <c r="C54" s="58" t="s">
        <v>89</v>
      </c>
      <c r="D54" s="29">
        <v>40.5</v>
      </c>
      <c r="E54" s="29">
        <v>40.5</v>
      </c>
      <c r="F54" s="25">
        <f t="shared" si="0"/>
        <v>100</v>
      </c>
    </row>
    <row r="55" spans="1:6" ht="58.5" customHeight="1" x14ac:dyDescent="0.25">
      <c r="A55" s="59" t="s">
        <v>91</v>
      </c>
      <c r="B55" s="22" t="s">
        <v>30</v>
      </c>
      <c r="C55" s="58" t="s">
        <v>93</v>
      </c>
      <c r="D55" s="29">
        <v>6.5</v>
      </c>
      <c r="E55" s="29">
        <v>6.5</v>
      </c>
      <c r="F55" s="25">
        <f t="shared" si="0"/>
        <v>100</v>
      </c>
    </row>
    <row r="56" spans="1:6" ht="46.5" customHeight="1" x14ac:dyDescent="0.25">
      <c r="A56" s="60" t="s">
        <v>92</v>
      </c>
      <c r="B56" s="22" t="s">
        <v>30</v>
      </c>
      <c r="C56" s="58" t="s">
        <v>94</v>
      </c>
      <c r="D56" s="29">
        <v>910</v>
      </c>
      <c r="E56" s="29">
        <v>455</v>
      </c>
      <c r="F56" s="25">
        <f t="shared" si="0"/>
        <v>50</v>
      </c>
    </row>
    <row r="57" spans="1:6" ht="75.75" customHeight="1" x14ac:dyDescent="0.25">
      <c r="A57" s="59" t="s">
        <v>95</v>
      </c>
      <c r="B57" s="22" t="s">
        <v>30</v>
      </c>
      <c r="C57" s="54" t="s">
        <v>107</v>
      </c>
      <c r="D57" s="29">
        <v>336.7</v>
      </c>
      <c r="E57" s="29">
        <v>336.7</v>
      </c>
      <c r="F57" s="25">
        <f t="shared" si="0"/>
        <v>100</v>
      </c>
    </row>
    <row r="58" spans="1:6" ht="75" customHeight="1" x14ac:dyDescent="0.25">
      <c r="A58" s="59" t="s">
        <v>96</v>
      </c>
      <c r="B58" s="22" t="s">
        <v>30</v>
      </c>
      <c r="C58" s="54" t="s">
        <v>107</v>
      </c>
      <c r="D58" s="29">
        <v>461.5</v>
      </c>
      <c r="E58" s="29">
        <v>461.5</v>
      </c>
      <c r="F58" s="25">
        <f t="shared" si="0"/>
        <v>100</v>
      </c>
    </row>
    <row r="59" spans="1:6" ht="81.75" customHeight="1" x14ac:dyDescent="0.25">
      <c r="A59" s="59" t="s">
        <v>97</v>
      </c>
      <c r="B59" s="22" t="s">
        <v>30</v>
      </c>
      <c r="C59" s="54" t="s">
        <v>107</v>
      </c>
      <c r="D59" s="29">
        <v>461.5</v>
      </c>
      <c r="E59" s="29">
        <v>461.5</v>
      </c>
      <c r="F59" s="25">
        <f t="shared" si="0"/>
        <v>100</v>
      </c>
    </row>
    <row r="60" spans="1:6" ht="107.25" customHeight="1" x14ac:dyDescent="0.25">
      <c r="A60" s="59" t="s">
        <v>98</v>
      </c>
      <c r="B60" s="22" t="s">
        <v>30</v>
      </c>
      <c r="C60" s="54" t="s">
        <v>107</v>
      </c>
      <c r="D60" s="29">
        <v>2</v>
      </c>
      <c r="E60" s="29">
        <v>2</v>
      </c>
      <c r="F60" s="25">
        <f t="shared" si="0"/>
        <v>100</v>
      </c>
    </row>
    <row r="61" spans="1:6" ht="63" customHeight="1" x14ac:dyDescent="0.25">
      <c r="A61" s="59" t="s">
        <v>99</v>
      </c>
      <c r="B61" s="22" t="s">
        <v>30</v>
      </c>
      <c r="C61" s="54" t="s">
        <v>107</v>
      </c>
      <c r="D61" s="29">
        <v>48.7</v>
      </c>
      <c r="E61" s="29">
        <v>48.7</v>
      </c>
      <c r="F61" s="25">
        <f t="shared" si="0"/>
        <v>100</v>
      </c>
    </row>
    <row r="62" spans="1:6" ht="61.5" customHeight="1" x14ac:dyDescent="0.25">
      <c r="A62" s="59" t="s">
        <v>100</v>
      </c>
      <c r="B62" s="22" t="s">
        <v>30</v>
      </c>
      <c r="C62" s="54" t="s">
        <v>107</v>
      </c>
      <c r="D62" s="29">
        <v>124.5</v>
      </c>
      <c r="E62" s="29">
        <v>124.5</v>
      </c>
      <c r="F62" s="25">
        <f t="shared" si="0"/>
        <v>100</v>
      </c>
    </row>
    <row r="63" spans="1:6" ht="75.75" customHeight="1" x14ac:dyDescent="0.25">
      <c r="A63" s="61" t="s">
        <v>101</v>
      </c>
      <c r="B63" s="22" t="s">
        <v>30</v>
      </c>
      <c r="C63" s="54" t="s">
        <v>107</v>
      </c>
      <c r="D63" s="29">
        <v>146</v>
      </c>
      <c r="E63" s="29">
        <v>146</v>
      </c>
      <c r="F63" s="25">
        <f t="shared" si="0"/>
        <v>100</v>
      </c>
    </row>
    <row r="64" spans="1:6" ht="60.75" customHeight="1" x14ac:dyDescent="0.25">
      <c r="A64" s="57" t="s">
        <v>102</v>
      </c>
      <c r="B64" s="22" t="s">
        <v>30</v>
      </c>
      <c r="C64" s="54" t="s">
        <v>108</v>
      </c>
      <c r="D64" s="29">
        <v>190</v>
      </c>
      <c r="E64" s="29">
        <v>190</v>
      </c>
      <c r="F64" s="25">
        <f t="shared" si="0"/>
        <v>100</v>
      </c>
    </row>
    <row r="65" spans="1:6" ht="46.5" customHeight="1" x14ac:dyDescent="0.25">
      <c r="A65" s="62" t="s">
        <v>103</v>
      </c>
      <c r="B65" s="22" t="s">
        <v>30</v>
      </c>
      <c r="C65" s="54" t="s">
        <v>108</v>
      </c>
      <c r="D65" s="29">
        <v>68.2</v>
      </c>
      <c r="E65" s="29">
        <v>68.2</v>
      </c>
      <c r="F65" s="25">
        <f t="shared" si="0"/>
        <v>100</v>
      </c>
    </row>
    <row r="66" spans="1:6" ht="74.25" customHeight="1" x14ac:dyDescent="0.25">
      <c r="A66" s="64" t="s">
        <v>104</v>
      </c>
      <c r="B66" s="22" t="s">
        <v>30</v>
      </c>
      <c r="C66" s="54" t="s">
        <v>109</v>
      </c>
      <c r="D66" s="29">
        <v>197.63200000000001</v>
      </c>
      <c r="E66" s="29">
        <v>197.63200000000001</v>
      </c>
      <c r="F66" s="25">
        <f t="shared" si="0"/>
        <v>100</v>
      </c>
    </row>
    <row r="67" spans="1:6" ht="43.5" customHeight="1" x14ac:dyDescent="0.25">
      <c r="A67" s="64" t="s">
        <v>105</v>
      </c>
      <c r="B67" s="22" t="s">
        <v>30</v>
      </c>
      <c r="C67" s="54" t="s">
        <v>110</v>
      </c>
      <c r="D67" s="29">
        <v>600</v>
      </c>
      <c r="E67" s="29">
        <v>600</v>
      </c>
      <c r="F67" s="25">
        <f t="shared" si="0"/>
        <v>100</v>
      </c>
    </row>
    <row r="68" spans="1:6" ht="66.75" customHeight="1" x14ac:dyDescent="0.25">
      <c r="A68" s="59" t="s">
        <v>106</v>
      </c>
      <c r="B68" s="22" t="s">
        <v>30</v>
      </c>
      <c r="C68" s="54" t="s">
        <v>111</v>
      </c>
      <c r="D68" s="29">
        <v>-506.94</v>
      </c>
      <c r="E68" s="29">
        <v>-506.94</v>
      </c>
      <c r="F68" s="25">
        <f t="shared" si="0"/>
        <v>100</v>
      </c>
    </row>
    <row r="69" spans="1:6" ht="45.75" customHeight="1" x14ac:dyDescent="0.25">
      <c r="A69" s="36" t="s">
        <v>112</v>
      </c>
      <c r="B69" s="23" t="s">
        <v>113</v>
      </c>
      <c r="C69" s="10"/>
      <c r="D69" s="30">
        <f>SUM(D70:D74)</f>
        <v>28081.273000000001</v>
      </c>
      <c r="E69" s="30">
        <f>SUM(E70:E74)</f>
        <v>28097.113000000001</v>
      </c>
      <c r="F69" s="25">
        <f t="shared" ref="F69:F96" si="1">E69/D69*100</f>
        <v>100.05640769918087</v>
      </c>
    </row>
    <row r="70" spans="1:6" ht="32.25" customHeight="1" x14ac:dyDescent="0.25">
      <c r="A70" s="38" t="s">
        <v>114</v>
      </c>
      <c r="B70" s="22" t="s">
        <v>113</v>
      </c>
      <c r="C70" s="54" t="s">
        <v>116</v>
      </c>
      <c r="D70" s="29">
        <v>6179.3</v>
      </c>
      <c r="E70" s="29">
        <v>6179.3</v>
      </c>
      <c r="F70" s="25">
        <f t="shared" si="1"/>
        <v>100</v>
      </c>
    </row>
    <row r="71" spans="1:6" ht="45.75" customHeight="1" x14ac:dyDescent="0.25">
      <c r="A71" s="38" t="s">
        <v>115</v>
      </c>
      <c r="B71" s="22" t="s">
        <v>113</v>
      </c>
      <c r="C71" s="54" t="s">
        <v>117</v>
      </c>
      <c r="D71" s="29">
        <v>4193.8999999999996</v>
      </c>
      <c r="E71" s="29">
        <v>4193.8999999999996</v>
      </c>
      <c r="F71" s="25">
        <f t="shared" si="1"/>
        <v>100</v>
      </c>
    </row>
    <row r="72" spans="1:6" ht="45.75" customHeight="1" x14ac:dyDescent="0.25">
      <c r="A72" s="63" t="s">
        <v>118</v>
      </c>
      <c r="B72" s="22" t="s">
        <v>113</v>
      </c>
      <c r="C72" s="54" t="s">
        <v>89</v>
      </c>
      <c r="D72" s="29">
        <v>17550.900000000001</v>
      </c>
      <c r="E72" s="29">
        <v>17550.900000000001</v>
      </c>
      <c r="F72" s="25">
        <f t="shared" si="1"/>
        <v>100</v>
      </c>
    </row>
    <row r="73" spans="1:6" ht="60.75" customHeight="1" x14ac:dyDescent="0.25">
      <c r="A73" s="59" t="s">
        <v>119</v>
      </c>
      <c r="B73" s="22" t="s">
        <v>113</v>
      </c>
      <c r="C73" s="54" t="s">
        <v>107</v>
      </c>
      <c r="D73" s="29">
        <v>29.3</v>
      </c>
      <c r="E73" s="29">
        <v>29.3</v>
      </c>
      <c r="F73" s="25">
        <f t="shared" si="1"/>
        <v>100</v>
      </c>
    </row>
    <row r="74" spans="1:6" ht="76.5" customHeight="1" x14ac:dyDescent="0.25">
      <c r="A74" s="64" t="s">
        <v>104</v>
      </c>
      <c r="B74" s="22" t="s">
        <v>121</v>
      </c>
      <c r="C74" s="54" t="s">
        <v>109</v>
      </c>
      <c r="D74" s="29">
        <v>127.873</v>
      </c>
      <c r="E74" s="29">
        <v>143.71299999999999</v>
      </c>
      <c r="F74" s="25">
        <f t="shared" si="1"/>
        <v>112.38729051480765</v>
      </c>
    </row>
    <row r="75" spans="1:6" ht="42" customHeight="1" x14ac:dyDescent="0.25">
      <c r="A75" s="36" t="s">
        <v>120</v>
      </c>
      <c r="B75" s="23" t="s">
        <v>121</v>
      </c>
      <c r="C75" s="10"/>
      <c r="D75" s="30">
        <f>SUM(D76:D88)</f>
        <v>84429.311000000002</v>
      </c>
      <c r="E75" s="30">
        <f>SUM(E76:E88)</f>
        <v>84409.567999999999</v>
      </c>
      <c r="F75" s="25">
        <f t="shared" si="1"/>
        <v>99.976615940878631</v>
      </c>
    </row>
    <row r="76" spans="1:6" ht="45" customHeight="1" x14ac:dyDescent="0.25">
      <c r="A76" s="65" t="s">
        <v>122</v>
      </c>
      <c r="B76" s="22" t="s">
        <v>121</v>
      </c>
      <c r="C76" s="54" t="s">
        <v>89</v>
      </c>
      <c r="D76" s="29">
        <v>79.900000000000006</v>
      </c>
      <c r="E76" s="29">
        <v>60.1</v>
      </c>
      <c r="F76" s="25">
        <f t="shared" si="1"/>
        <v>75.219023779724651</v>
      </c>
    </row>
    <row r="77" spans="1:6" ht="66" customHeight="1" x14ac:dyDescent="0.25">
      <c r="A77" s="65" t="s">
        <v>123</v>
      </c>
      <c r="B77" s="22" t="s">
        <v>121</v>
      </c>
      <c r="C77" s="54" t="s">
        <v>89</v>
      </c>
      <c r="D77" s="29">
        <v>457.7</v>
      </c>
      <c r="E77" s="29">
        <v>457.7</v>
      </c>
      <c r="F77" s="25">
        <f t="shared" si="1"/>
        <v>100</v>
      </c>
    </row>
    <row r="78" spans="1:6" ht="64.5" customHeight="1" x14ac:dyDescent="0.25">
      <c r="A78" s="57" t="s">
        <v>124</v>
      </c>
      <c r="B78" s="22" t="s">
        <v>121</v>
      </c>
      <c r="C78" s="54" t="s">
        <v>89</v>
      </c>
      <c r="D78" s="29">
        <v>3768.7</v>
      </c>
      <c r="E78" s="29">
        <v>3768.7</v>
      </c>
      <c r="F78" s="25">
        <f t="shared" si="1"/>
        <v>100</v>
      </c>
    </row>
    <row r="79" spans="1:6" ht="45" customHeight="1" x14ac:dyDescent="0.25">
      <c r="A79" s="59" t="s">
        <v>125</v>
      </c>
      <c r="B79" s="22" t="s">
        <v>121</v>
      </c>
      <c r="C79" s="54" t="s">
        <v>126</v>
      </c>
      <c r="D79" s="29">
        <v>1009.9</v>
      </c>
      <c r="E79" s="29">
        <v>1009.9</v>
      </c>
      <c r="F79" s="25">
        <f t="shared" si="1"/>
        <v>100</v>
      </c>
    </row>
    <row r="80" spans="1:6" ht="151.5" customHeight="1" x14ac:dyDescent="0.25">
      <c r="A80" s="66" t="s">
        <v>127</v>
      </c>
      <c r="B80" s="22" t="s">
        <v>121</v>
      </c>
      <c r="C80" s="54" t="s">
        <v>107</v>
      </c>
      <c r="D80" s="29">
        <v>15.1</v>
      </c>
      <c r="E80" s="29">
        <v>15.1</v>
      </c>
      <c r="F80" s="25">
        <f t="shared" si="1"/>
        <v>100</v>
      </c>
    </row>
    <row r="81" spans="1:6" ht="119.25" customHeight="1" x14ac:dyDescent="0.25">
      <c r="A81" s="38" t="s">
        <v>152</v>
      </c>
      <c r="B81" s="22" t="s">
        <v>121</v>
      </c>
      <c r="C81" s="54" t="s">
        <v>107</v>
      </c>
      <c r="D81" s="29">
        <v>48486.8</v>
      </c>
      <c r="E81" s="29">
        <v>48486.8</v>
      </c>
      <c r="F81" s="25">
        <f t="shared" si="1"/>
        <v>100</v>
      </c>
    </row>
    <row r="82" spans="1:6" ht="61.5" customHeight="1" x14ac:dyDescent="0.25">
      <c r="A82" s="67" t="s">
        <v>128</v>
      </c>
      <c r="B82" s="22" t="s">
        <v>121</v>
      </c>
      <c r="C82" s="54" t="s">
        <v>107</v>
      </c>
      <c r="D82" s="29">
        <v>20844.7</v>
      </c>
      <c r="E82" s="29">
        <v>20844.7</v>
      </c>
      <c r="F82" s="25">
        <f t="shared" si="1"/>
        <v>100</v>
      </c>
    </row>
    <row r="83" spans="1:6" ht="106.5" customHeight="1" x14ac:dyDescent="0.25">
      <c r="A83" s="67" t="s">
        <v>129</v>
      </c>
      <c r="B83" s="22" t="s">
        <v>121</v>
      </c>
      <c r="C83" s="54" t="s">
        <v>107</v>
      </c>
      <c r="D83" s="29">
        <v>4587.5</v>
      </c>
      <c r="E83" s="29">
        <v>4587.5</v>
      </c>
      <c r="F83" s="25">
        <f t="shared" si="1"/>
        <v>100</v>
      </c>
    </row>
    <row r="84" spans="1:6" ht="45.75" customHeight="1" x14ac:dyDescent="0.25">
      <c r="A84" s="61" t="s">
        <v>130</v>
      </c>
      <c r="B84" s="22" t="s">
        <v>121</v>
      </c>
      <c r="C84" s="54" t="s">
        <v>107</v>
      </c>
      <c r="D84" s="29">
        <v>7.1</v>
      </c>
      <c r="E84" s="29">
        <v>7.1</v>
      </c>
      <c r="F84" s="25">
        <f t="shared" si="1"/>
        <v>100</v>
      </c>
    </row>
    <row r="85" spans="1:6" ht="27.75" customHeight="1" x14ac:dyDescent="0.25">
      <c r="A85" s="38" t="s">
        <v>131</v>
      </c>
      <c r="B85" s="22" t="s">
        <v>121</v>
      </c>
      <c r="C85" s="54" t="s">
        <v>132</v>
      </c>
      <c r="D85" s="29">
        <v>1270.4000000000001</v>
      </c>
      <c r="E85" s="29">
        <v>1270.4000000000001</v>
      </c>
      <c r="F85" s="25">
        <f t="shared" si="1"/>
        <v>100</v>
      </c>
    </row>
    <row r="86" spans="1:6" ht="59.25" customHeight="1" x14ac:dyDescent="0.25">
      <c r="A86" s="67" t="s">
        <v>133</v>
      </c>
      <c r="B86" s="22" t="s">
        <v>121</v>
      </c>
      <c r="C86" s="54" t="s">
        <v>134</v>
      </c>
      <c r="D86" s="29">
        <v>3692.26</v>
      </c>
      <c r="E86" s="29">
        <v>3692.26</v>
      </c>
      <c r="F86" s="25">
        <f t="shared" si="1"/>
        <v>100</v>
      </c>
    </row>
    <row r="87" spans="1:6" ht="44.25" customHeight="1" x14ac:dyDescent="0.25">
      <c r="A87" s="64" t="s">
        <v>105</v>
      </c>
      <c r="B87" s="22" t="s">
        <v>121</v>
      </c>
      <c r="C87" s="54" t="s">
        <v>110</v>
      </c>
      <c r="D87" s="29">
        <v>300</v>
      </c>
      <c r="E87" s="29">
        <v>300.05700000000002</v>
      </c>
      <c r="F87" s="25">
        <f t="shared" si="1"/>
        <v>100.01900000000002</v>
      </c>
    </row>
    <row r="88" spans="1:6" ht="63" customHeight="1" x14ac:dyDescent="0.25">
      <c r="A88" s="59" t="s">
        <v>106</v>
      </c>
      <c r="B88" s="22" t="s">
        <v>121</v>
      </c>
      <c r="C88" s="54" t="s">
        <v>111</v>
      </c>
      <c r="D88" s="29">
        <v>-90.748999999999995</v>
      </c>
      <c r="E88" s="29">
        <v>-90.748999999999995</v>
      </c>
      <c r="F88" s="25">
        <f t="shared" si="1"/>
        <v>100</v>
      </c>
    </row>
    <row r="89" spans="1:6" ht="48" customHeight="1" x14ac:dyDescent="0.25">
      <c r="A89" s="36" t="s">
        <v>135</v>
      </c>
      <c r="B89" s="23" t="s">
        <v>136</v>
      </c>
      <c r="C89" s="10"/>
      <c r="D89" s="30">
        <f>SUM(D90:D96)</f>
        <v>6431.6919999999991</v>
      </c>
      <c r="E89" s="30">
        <f>SUM(E90:E96)</f>
        <v>6392.4149999999991</v>
      </c>
      <c r="F89" s="25">
        <f t="shared" si="1"/>
        <v>99.389320881659131</v>
      </c>
    </row>
    <row r="90" spans="1:6" ht="122.25" customHeight="1" x14ac:dyDescent="0.25">
      <c r="A90" s="57" t="s">
        <v>137</v>
      </c>
      <c r="B90" s="22" t="s">
        <v>136</v>
      </c>
      <c r="C90" s="54" t="s">
        <v>89</v>
      </c>
      <c r="D90" s="29">
        <v>3030</v>
      </c>
      <c r="E90" s="29">
        <v>3030</v>
      </c>
      <c r="F90" s="25">
        <f t="shared" si="1"/>
        <v>100</v>
      </c>
    </row>
    <row r="91" spans="1:6" ht="62.25" customHeight="1" x14ac:dyDescent="0.25">
      <c r="A91" s="57" t="s">
        <v>138</v>
      </c>
      <c r="B91" s="22" t="s">
        <v>136</v>
      </c>
      <c r="C91" s="54" t="s">
        <v>89</v>
      </c>
      <c r="D91" s="29">
        <v>1312.7</v>
      </c>
      <c r="E91" s="29">
        <v>1312.7</v>
      </c>
      <c r="F91" s="25">
        <f t="shared" si="1"/>
        <v>100</v>
      </c>
    </row>
    <row r="92" spans="1:6" ht="120" customHeight="1" x14ac:dyDescent="0.25">
      <c r="A92" s="67" t="s">
        <v>139</v>
      </c>
      <c r="B92" s="22" t="s">
        <v>136</v>
      </c>
      <c r="C92" s="54" t="s">
        <v>107</v>
      </c>
      <c r="D92" s="29">
        <v>449.81599999999997</v>
      </c>
      <c r="E92" s="29">
        <v>449.81599999999997</v>
      </c>
      <c r="F92" s="25">
        <f t="shared" si="1"/>
        <v>100</v>
      </c>
    </row>
    <row r="93" spans="1:6" ht="76.5" customHeight="1" x14ac:dyDescent="0.25">
      <c r="A93" s="62" t="s">
        <v>140</v>
      </c>
      <c r="B93" s="22" t="s">
        <v>136</v>
      </c>
      <c r="C93" s="54" t="s">
        <v>141</v>
      </c>
      <c r="D93" s="29">
        <v>1636.7429999999999</v>
      </c>
      <c r="E93" s="29">
        <v>1597.4659999999999</v>
      </c>
      <c r="F93" s="25">
        <f t="shared" si="1"/>
        <v>97.600295220446938</v>
      </c>
    </row>
    <row r="94" spans="1:6" ht="90" customHeight="1" x14ac:dyDescent="0.25">
      <c r="A94" s="62" t="s">
        <v>153</v>
      </c>
      <c r="B94" s="22" t="s">
        <v>136</v>
      </c>
      <c r="C94" s="54" t="s">
        <v>143</v>
      </c>
      <c r="D94" s="29">
        <v>1.7</v>
      </c>
      <c r="E94" s="29">
        <v>1.7</v>
      </c>
      <c r="F94" s="25">
        <f t="shared" si="1"/>
        <v>100</v>
      </c>
    </row>
    <row r="95" spans="1:6" ht="123" customHeight="1" x14ac:dyDescent="0.25">
      <c r="A95" s="57" t="s">
        <v>142</v>
      </c>
      <c r="B95" s="22" t="s">
        <v>136</v>
      </c>
      <c r="C95" s="54" t="s">
        <v>144</v>
      </c>
      <c r="D95" s="29">
        <v>31.4</v>
      </c>
      <c r="E95" s="29">
        <v>31.4</v>
      </c>
      <c r="F95" s="25">
        <f t="shared" si="1"/>
        <v>100</v>
      </c>
    </row>
    <row r="96" spans="1:6" ht="64.5" customHeight="1" x14ac:dyDescent="0.25">
      <c r="A96" s="59" t="s">
        <v>106</v>
      </c>
      <c r="B96" s="22" t="s">
        <v>136</v>
      </c>
      <c r="C96" s="54" t="s">
        <v>111</v>
      </c>
      <c r="D96" s="29">
        <v>-30.667000000000002</v>
      </c>
      <c r="E96" s="29">
        <v>-30.667000000000002</v>
      </c>
      <c r="F96" s="25">
        <f t="shared" si="1"/>
        <v>100</v>
      </c>
    </row>
    <row r="97" spans="1:6" s="2" customFormat="1" ht="44.25" customHeight="1" x14ac:dyDescent="0.25">
      <c r="A97" s="36" t="s">
        <v>53</v>
      </c>
      <c r="B97" s="23" t="s">
        <v>35</v>
      </c>
      <c r="C97" s="10"/>
      <c r="D97" s="30">
        <f>SUM(D98:D98)</f>
        <v>823.524</v>
      </c>
      <c r="E97" s="30">
        <f>SUM(E98:E98)</f>
        <v>823.524</v>
      </c>
      <c r="F97" s="25">
        <f t="shared" si="0"/>
        <v>100</v>
      </c>
    </row>
    <row r="98" spans="1:6" ht="45" customHeight="1" x14ac:dyDescent="0.25">
      <c r="A98" s="38" t="s">
        <v>74</v>
      </c>
      <c r="B98" s="22" t="s">
        <v>35</v>
      </c>
      <c r="C98" s="39" t="s">
        <v>47</v>
      </c>
      <c r="D98" s="29">
        <v>823.524</v>
      </c>
      <c r="E98" s="29">
        <v>823.524</v>
      </c>
      <c r="F98" s="25">
        <f t="shared" si="0"/>
        <v>100</v>
      </c>
    </row>
    <row r="99" spans="1:6" ht="43.5" x14ac:dyDescent="0.25">
      <c r="A99" s="36" t="s">
        <v>145</v>
      </c>
      <c r="B99" s="23" t="s">
        <v>146</v>
      </c>
      <c r="C99" s="10"/>
      <c r="D99" s="30">
        <f>SUM(D100:D100)</f>
        <v>158.5</v>
      </c>
      <c r="E99" s="30">
        <f>SUM(E100:E100)</f>
        <v>158.5</v>
      </c>
      <c r="F99" s="25">
        <f t="shared" ref="F99:F100" si="2">E99/D99*100</f>
        <v>100</v>
      </c>
    </row>
    <row r="100" spans="1:6" ht="95.25" customHeight="1" x14ac:dyDescent="0.25">
      <c r="A100" s="62" t="s">
        <v>147</v>
      </c>
      <c r="B100" s="22" t="s">
        <v>35</v>
      </c>
      <c r="C100" s="54" t="s">
        <v>141</v>
      </c>
      <c r="D100" s="29">
        <v>158.5</v>
      </c>
      <c r="E100" s="29">
        <v>158.5</v>
      </c>
      <c r="F100" s="25">
        <f t="shared" si="2"/>
        <v>100</v>
      </c>
    </row>
  </sheetData>
  <mergeCells count="11">
    <mergeCell ref="A1:F1"/>
    <mergeCell ref="A2:F2"/>
    <mergeCell ref="A3:F3"/>
    <mergeCell ref="A6:F6"/>
    <mergeCell ref="A7:F7"/>
    <mergeCell ref="A4:F4"/>
    <mergeCell ref="A8:E8"/>
    <mergeCell ref="B9:C9"/>
    <mergeCell ref="D9:D10"/>
    <mergeCell ref="E9:E10"/>
    <mergeCell ref="F9:F10"/>
  </mergeCells>
  <pageMargins left="0.9055118110236221" right="0.51181102362204722" top="0.94488188976377963" bottom="0.74803149606299213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ФУ</cp:lastModifiedBy>
  <cp:lastPrinted>2017-04-21T01:15:55Z</cp:lastPrinted>
  <dcterms:created xsi:type="dcterms:W3CDTF">2011-01-13T06:20:59Z</dcterms:created>
  <dcterms:modified xsi:type="dcterms:W3CDTF">2017-04-21T01:15:57Z</dcterms:modified>
</cp:coreProperties>
</file>