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5" windowWidth="9720" windowHeight="6495"/>
  </bookViews>
  <sheets>
    <sheet name="2017" sheetId="17" r:id="rId1"/>
  </sheets>
  <calcPr calcId="144525"/>
</workbook>
</file>

<file path=xl/calcChain.xml><?xml version="1.0" encoding="utf-8"?>
<calcChain xmlns="http://schemas.openxmlformats.org/spreadsheetml/2006/main">
  <c r="P34" i="17" l="1"/>
  <c r="P33" i="17" s="1"/>
  <c r="Q34" i="17"/>
  <c r="Q33" i="17" s="1"/>
  <c r="Q31" i="17"/>
  <c r="Q30" i="17" s="1"/>
  <c r="P30" i="17"/>
  <c r="P31" i="17"/>
  <c r="Q28" i="17"/>
  <c r="Q27" i="17" s="1"/>
  <c r="Q26" i="17" s="1"/>
  <c r="Q25" i="17" s="1"/>
  <c r="P26" i="17"/>
  <c r="P25" i="17" s="1"/>
  <c r="P14" i="17" s="1"/>
  <c r="P27" i="17"/>
  <c r="Q24" i="17"/>
  <c r="Q23" i="17" s="1"/>
  <c r="Q20" i="17" s="1"/>
  <c r="P23" i="17"/>
  <c r="P20" i="17"/>
  <c r="P21" i="17"/>
  <c r="Q21" i="17"/>
  <c r="Q22" i="17"/>
  <c r="P18" i="17"/>
  <c r="Q19" i="17"/>
  <c r="Q18" i="17" s="1"/>
  <c r="P15" i="17"/>
  <c r="Q15" i="17"/>
  <c r="P16" i="17"/>
  <c r="Q16" i="17"/>
  <c r="Q17" i="17"/>
  <c r="P29" i="17" l="1"/>
  <c r="P36" i="17" s="1"/>
  <c r="Q29" i="17"/>
  <c r="Q36" i="17" s="1"/>
  <c r="Q14" i="17"/>
  <c r="N36" i="17"/>
  <c r="O36" i="17"/>
  <c r="O35" i="17"/>
  <c r="O32" i="17"/>
  <c r="N34" i="17"/>
  <c r="O34" i="17"/>
  <c r="N33" i="17"/>
  <c r="O33" i="17"/>
  <c r="N29" i="17"/>
  <c r="N30" i="17"/>
  <c r="N31" i="17"/>
  <c r="O31" i="17"/>
  <c r="O30" i="17" s="1"/>
  <c r="O29" i="17" s="1"/>
  <c r="O28" i="17"/>
  <c r="O27" i="17" s="1"/>
  <c r="O26" i="17" s="1"/>
  <c r="O25" i="17" s="1"/>
  <c r="N27" i="17"/>
  <c r="N26" i="17" s="1"/>
  <c r="N25" i="17" s="1"/>
  <c r="N14" i="17" s="1"/>
  <c r="M26" i="17"/>
  <c r="M27" i="17"/>
  <c r="N20" i="17"/>
  <c r="O20" i="17"/>
  <c r="O24" i="17"/>
  <c r="O23" i="17" s="1"/>
  <c r="O22" i="17"/>
  <c r="N23" i="17"/>
  <c r="N21" i="17"/>
  <c r="O21" i="17"/>
  <c r="M21" i="17"/>
  <c r="M23" i="17"/>
  <c r="O19" i="17"/>
  <c r="O18" i="17" s="1"/>
  <c r="N18" i="17"/>
  <c r="O17" i="17"/>
  <c r="N16" i="17"/>
  <c r="O16" i="17"/>
  <c r="O15" i="17" s="1"/>
  <c r="N15" i="17"/>
  <c r="M18" i="17"/>
  <c r="M15" i="17"/>
  <c r="M16" i="17"/>
  <c r="O14" i="17" l="1"/>
  <c r="L34" i="17"/>
  <c r="M34" i="17"/>
  <c r="L31" i="17"/>
  <c r="M31" i="17"/>
  <c r="L33" i="17"/>
  <c r="M33" i="17"/>
  <c r="L30" i="17"/>
  <c r="M30" i="17"/>
  <c r="L29" i="17"/>
  <c r="L36" i="17" s="1"/>
  <c r="M29" i="17"/>
  <c r="L25" i="17"/>
  <c r="M25" i="17"/>
  <c r="L20" i="17"/>
  <c r="M20" i="17"/>
  <c r="L15" i="17"/>
  <c r="L14" i="17"/>
  <c r="M14" i="17"/>
  <c r="M28" i="17"/>
  <c r="M32" i="17"/>
  <c r="M35" i="17"/>
  <c r="M36" i="17" l="1"/>
  <c r="K32" i="17"/>
  <c r="K35" i="17"/>
  <c r="J16" i="17" l="1"/>
  <c r="K31" i="17"/>
  <c r="K30" i="17" s="1"/>
  <c r="J34" i="17"/>
  <c r="J33" i="17" s="1"/>
  <c r="K34" i="17"/>
  <c r="K33" i="17" s="1"/>
  <c r="I28" i="17"/>
  <c r="J28" i="17" s="1"/>
  <c r="I27" i="17"/>
  <c r="I31" i="17"/>
  <c r="I30" i="17" s="1"/>
  <c r="I34" i="17"/>
  <c r="I33" i="17" s="1"/>
  <c r="I24" i="17"/>
  <c r="K24" i="17" s="1"/>
  <c r="K23" i="17" s="1"/>
  <c r="I23" i="17"/>
  <c r="I19" i="17"/>
  <c r="J19" i="17" s="1"/>
  <c r="I16" i="17"/>
  <c r="H34" i="17"/>
  <c r="H33" i="17" s="1"/>
  <c r="H31" i="17"/>
  <c r="H30" i="17" s="1"/>
  <c r="H27" i="17"/>
  <c r="H23" i="17"/>
  <c r="H18" i="17"/>
  <c r="H16" i="17"/>
  <c r="H15" i="17"/>
  <c r="G23" i="17"/>
  <c r="G31" i="17"/>
  <c r="G30" i="17" s="1"/>
  <c r="G29" i="17" s="1"/>
  <c r="G34" i="17"/>
  <c r="G33" i="17" s="1"/>
  <c r="F34" i="17"/>
  <c r="F33" i="17" s="1"/>
  <c r="E34" i="17"/>
  <c r="E33" i="17" s="1"/>
  <c r="F31" i="17"/>
  <c r="F30" i="17" s="1"/>
  <c r="F29" i="17" s="1"/>
  <c r="E31" i="17"/>
  <c r="E30" i="17" s="1"/>
  <c r="E29" i="17" s="1"/>
  <c r="G27" i="17"/>
  <c r="F27" i="17"/>
  <c r="E27" i="17"/>
  <c r="E26" i="17" s="1"/>
  <c r="F25" i="17"/>
  <c r="F23" i="17"/>
  <c r="E23" i="17"/>
  <c r="G22" i="17"/>
  <c r="G21" i="17" s="1"/>
  <c r="G20" i="17" s="1"/>
  <c r="F21" i="17"/>
  <c r="F20" i="17" s="1"/>
  <c r="E21" i="17"/>
  <c r="E20" i="17" s="1"/>
  <c r="G18" i="17"/>
  <c r="E18" i="17"/>
  <c r="G16" i="17"/>
  <c r="G15" i="17" s="1"/>
  <c r="F16" i="17"/>
  <c r="F15" i="17" s="1"/>
  <c r="E16" i="17"/>
  <c r="E15" i="17" s="1"/>
  <c r="H22" i="17"/>
  <c r="J21" i="17" s="1"/>
  <c r="J20" i="17" s="1"/>
  <c r="K22" i="17"/>
  <c r="K21" i="17" s="1"/>
  <c r="K20" i="17" s="1"/>
  <c r="K17" i="17"/>
  <c r="K16" i="17"/>
  <c r="J31" i="17"/>
  <c r="J30" i="17" s="1"/>
  <c r="J23" i="17"/>
  <c r="H21" i="17" l="1"/>
  <c r="H20" i="17" s="1"/>
  <c r="F14" i="17"/>
  <c r="F36" i="17" s="1"/>
  <c r="J29" i="17"/>
  <c r="H29" i="17"/>
  <c r="I29" i="17"/>
  <c r="E25" i="17"/>
  <c r="E14" i="17" s="1"/>
  <c r="E36" i="17" s="1"/>
  <c r="G26" i="17"/>
  <c r="J18" i="17"/>
  <c r="K19" i="17"/>
  <c r="K18" i="17" s="1"/>
  <c r="K15" i="17" s="1"/>
  <c r="K28" i="17"/>
  <c r="K27" i="17" s="1"/>
  <c r="J27" i="17"/>
  <c r="J15" i="17"/>
  <c r="I21" i="17"/>
  <c r="I20" i="17" s="1"/>
  <c r="I18" i="17"/>
  <c r="I15" i="17" s="1"/>
  <c r="K29" i="17"/>
  <c r="I26" i="17" l="1"/>
  <c r="H26" i="17"/>
  <c r="G25" i="17"/>
  <c r="G14" i="17" s="1"/>
  <c r="G36" i="17" s="1"/>
  <c r="I25" i="17" l="1"/>
  <c r="I14" i="17" s="1"/>
  <c r="I36" i="17" s="1"/>
  <c r="J26" i="17"/>
  <c r="J25" i="17" s="1"/>
  <c r="J14" i="17" s="1"/>
  <c r="J36" i="17" s="1"/>
  <c r="H25" i="17"/>
  <c r="H14" i="17" s="1"/>
  <c r="H36" i="17" s="1"/>
  <c r="K26" i="17" l="1"/>
  <c r="K25" i="17" s="1"/>
  <c r="K14" i="17" s="1"/>
  <c r="K36" i="17" s="1"/>
</calcChain>
</file>

<file path=xl/sharedStrings.xml><?xml version="1.0" encoding="utf-8"?>
<sst xmlns="http://schemas.openxmlformats.org/spreadsheetml/2006/main" count="71" uniqueCount="62">
  <si>
    <t>Наименование</t>
  </si>
  <si>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</si>
  <si>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</si>
  <si>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</si>
  <si>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</si>
  <si>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</si>
  <si>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</si>
  <si>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</si>
  <si>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</si>
  <si>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</si>
  <si>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</si>
  <si>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</si>
  <si>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</si>
  <si>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</si>
  <si>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</si>
  <si>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</si>
  <si>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</si>
  <si>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</si>
  <si>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</si>
  <si>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</si>
  <si>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</si>
  <si>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</si>
  <si>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</si>
  <si>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</si>
  <si>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</si>
  <si>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</si>
  <si>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</si>
  <si>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</si>
  <si>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</si>
  <si>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</si>
  <si>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</si>
  <si>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</si>
  <si>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</si>
  <si>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</si>
  <si>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</si>
  <si>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</si>
  <si>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</si>
  <si>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</si>
  <si>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</si>
  <si>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</si>
  <si>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</si>
  <si>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</si>
  <si>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</si>
  <si>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</si>
  <si>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</si>
  <si>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</si>
  <si>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</si>
  <si>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</si>
  <si>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</si>
  <si>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</si>
  <si>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</si>
  <si>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</si>
  <si>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</si>
  <si>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</si>
  <si>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на 2017 год</t>
  </si>
  <si>
    <t>"О бюджете муниципального района на 2017 год и на плановый период 2018 и 2019 годов"</t>
  </si>
  <si>
    <t>Приложение 14</t>
  </si>
  <si>
    <t xml:space="preserve"> ( тыс.рублей)</t>
  </si>
  <si>
    <t>поправка</t>
  </si>
  <si>
    <t>(тыс.рублей)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</si>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</sst>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41"/>
  <sheetViews>
    <sheetView tabSelected="1" topLeftCell="B10" workbookViewId="0">
      <selection activeCell="S23" sqref="S23"/>
    </sheetView>
  </sheetViews>
  <sheetFormatPr defaultRowHeight="12.75" x14ac:dyDescent="0.2"/>
  <cols>
    <col min="1" max="1" width="4.5703125" customWidth="1"/>
    <col min="2" max="2" width="0.42578125" customWidth="1"/>
    <col min="3" max="3" width="23.85546875" customWidth="1"/>
    <col min="4" max="4" width="75.42578125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0.28515625" hidden="1" customWidth="1"/>
    <col min="14" max="14" width="12" hidden="1" customWidth="1"/>
    <col min="15" max="15" width="14.42578125" hidden="1" customWidth="1"/>
    <col min="16" max="16" width="13.28515625" hidden="1" customWidth="1"/>
    <col min="17" max="17" width="14.7109375" customWidth="1"/>
    <col min="18" max="18" width="11.28515625" customWidth="1"/>
  </cols>
  <sheetData>
    <row r="2" spans="3:17" x14ac:dyDescent="0.2">
      <c r="C2" s="2"/>
      <c r="D2" s="42" t="s">
        <v>56</v>
      </c>
      <c r="E2" s="42"/>
      <c r="F2" s="42"/>
      <c r="G2" s="42"/>
    </row>
    <row r="3" spans="3:17" x14ac:dyDescent="0.2">
      <c r="C3" s="2"/>
      <c r="D3" s="42" t="s">
        <v>39</v>
      </c>
      <c r="E3" s="42"/>
      <c r="F3" s="42"/>
      <c r="G3" s="42"/>
    </row>
    <row r="4" spans="3:17" x14ac:dyDescent="0.2">
      <c r="C4" s="2"/>
      <c r="D4" s="42" t="s">
        <v>55</v>
      </c>
      <c r="E4" s="42"/>
      <c r="F4" s="42"/>
      <c r="G4" s="42"/>
    </row>
    <row r="5" spans="3:17" x14ac:dyDescent="0.2">
      <c r="C5" s="3" t="s">
        <v>1</v>
      </c>
      <c r="D5" s="43"/>
      <c r="E5" s="43"/>
      <c r="F5" s="43"/>
      <c r="G5" s="43"/>
    </row>
    <row r="6" spans="3:17" x14ac:dyDescent="0.2">
      <c r="C6" s="2"/>
      <c r="D6" s="2"/>
      <c r="E6" s="2"/>
      <c r="F6" s="2"/>
      <c r="G6" s="3"/>
    </row>
    <row r="7" spans="3:17" x14ac:dyDescent="0.2">
      <c r="C7" s="40" t="s">
        <v>15</v>
      </c>
      <c r="D7" s="40"/>
      <c r="E7" s="40"/>
      <c r="F7" s="40"/>
      <c r="G7" s="40"/>
      <c r="H7" s="40"/>
      <c r="I7" s="40"/>
    </row>
    <row r="8" spans="3:17" x14ac:dyDescent="0.2">
      <c r="C8" s="40" t="s">
        <v>36</v>
      </c>
      <c r="D8" s="40"/>
      <c r="E8" s="40"/>
      <c r="F8" s="40"/>
      <c r="G8" s="40"/>
      <c r="H8" s="40"/>
      <c r="I8" s="40"/>
    </row>
    <row r="9" spans="3:17" x14ac:dyDescent="0.2">
      <c r="C9" s="40" t="s">
        <v>54</v>
      </c>
      <c r="D9" s="40"/>
      <c r="E9" s="40"/>
      <c r="F9" s="40"/>
      <c r="G9" s="40"/>
      <c r="H9" s="40"/>
      <c r="I9" s="40"/>
    </row>
    <row r="10" spans="3:17" x14ac:dyDescent="0.2">
      <c r="C10" s="4"/>
      <c r="D10" s="4" t="s">
        <v>60</v>
      </c>
      <c r="E10" s="4"/>
      <c r="F10" s="4"/>
      <c r="G10" s="4"/>
    </row>
    <row r="11" spans="3:17" x14ac:dyDescent="0.2">
      <c r="C11" s="2"/>
      <c r="D11" s="2" t="s">
        <v>61</v>
      </c>
      <c r="E11" s="2"/>
      <c r="F11" s="2"/>
      <c r="G11" s="2"/>
    </row>
    <row r="12" spans="3:17" x14ac:dyDescent="0.2">
      <c r="C12" s="2"/>
      <c r="D12" s="2"/>
      <c r="E12" s="2"/>
      <c r="F12" s="2"/>
      <c r="G12" s="2"/>
      <c r="H12" s="2" t="s">
        <v>57</v>
      </c>
      <c r="K12" t="s">
        <v>59</v>
      </c>
    </row>
    <row r="13" spans="3:17" x14ac:dyDescent="0.2">
      <c r="C13" s="10" t="s">
        <v>14</v>
      </c>
      <c r="D13" s="11" t="s">
        <v>0</v>
      </c>
      <c r="E13" s="11" t="s">
        <v>4</v>
      </c>
      <c r="F13" s="11" t="s">
        <v>5</v>
      </c>
      <c r="G13" s="11" t="s">
        <v>25</v>
      </c>
      <c r="H13" s="12" t="s">
        <v>58</v>
      </c>
      <c r="I13" s="12" t="s">
        <v>25</v>
      </c>
      <c r="J13" s="12" t="s">
        <v>5</v>
      </c>
      <c r="K13" s="12" t="s">
        <v>25</v>
      </c>
      <c r="L13" s="13" t="s">
        <v>58</v>
      </c>
      <c r="M13" s="13" t="s">
        <v>25</v>
      </c>
      <c r="N13" s="12" t="s">
        <v>58</v>
      </c>
      <c r="O13" s="12" t="s">
        <v>25</v>
      </c>
      <c r="P13" s="12" t="s">
        <v>58</v>
      </c>
      <c r="Q13" s="12" t="s">
        <v>25</v>
      </c>
    </row>
    <row r="14" spans="3:17" ht="19.5" customHeight="1" x14ac:dyDescent="0.2">
      <c r="C14" s="14" t="s">
        <v>16</v>
      </c>
      <c r="D14" s="15" t="s">
        <v>34</v>
      </c>
      <c r="E14" s="16">
        <f t="shared" ref="E14:Q14" si="0">SUM(E15,E20,E25)</f>
        <v>3107.6750000000002</v>
      </c>
      <c r="F14" s="16">
        <f t="shared" si="0"/>
        <v>-478.46199999999999</v>
      </c>
      <c r="G14" s="16">
        <f t="shared" si="0"/>
        <v>2942.0400000000004</v>
      </c>
      <c r="H14" s="16">
        <f t="shared" si="0"/>
        <v>0</v>
      </c>
      <c r="I14" s="16">
        <f t="shared" si="0"/>
        <v>1180.0379999999996</v>
      </c>
      <c r="J14" s="16">
        <f t="shared" si="0"/>
        <v>0</v>
      </c>
      <c r="K14" s="16">
        <f t="shared" si="0"/>
        <v>1180.0379999999996</v>
      </c>
      <c r="L14" s="16">
        <f t="shared" si="0"/>
        <v>0</v>
      </c>
      <c r="M14" s="38">
        <f t="shared" si="0"/>
        <v>1180.0379999999996</v>
      </c>
      <c r="N14" s="38">
        <f t="shared" si="0"/>
        <v>0</v>
      </c>
      <c r="O14" s="38">
        <f t="shared" si="0"/>
        <v>1180.0379999999996</v>
      </c>
      <c r="P14" s="39">
        <f t="shared" si="0"/>
        <v>-2113.0379999999996</v>
      </c>
      <c r="Q14" s="39">
        <f t="shared" si="0"/>
        <v>-933</v>
      </c>
    </row>
    <row r="15" spans="3:17" ht="19.5" customHeight="1" x14ac:dyDescent="0.25">
      <c r="C15" s="17" t="s">
        <v>40</v>
      </c>
      <c r="D15" s="18" t="s">
        <v>43</v>
      </c>
      <c r="E15" s="19">
        <f t="shared" ref="E15:L15" si="1">SUM(E16-E18)</f>
        <v>3937.1750000000002</v>
      </c>
      <c r="F15" s="19">
        <f t="shared" si="1"/>
        <v>-478.46199999999999</v>
      </c>
      <c r="G15" s="19">
        <f t="shared" si="1"/>
        <v>4627.1400000000003</v>
      </c>
      <c r="H15" s="19">
        <f t="shared" si="1"/>
        <v>3247.9</v>
      </c>
      <c r="I15" s="19">
        <f t="shared" si="1"/>
        <v>4113.0379999999996</v>
      </c>
      <c r="J15" s="19">
        <f t="shared" si="1"/>
        <v>0</v>
      </c>
      <c r="K15" s="19">
        <f t="shared" si="1"/>
        <v>4113.0379999999996</v>
      </c>
      <c r="L15" s="19">
        <f t="shared" si="1"/>
        <v>0</v>
      </c>
      <c r="M15" s="19">
        <f>SUM(M16)</f>
        <v>4113.0379999999996</v>
      </c>
      <c r="N15" s="19">
        <f t="shared" ref="N15:Q16" si="2">SUM(N16)</f>
        <v>0</v>
      </c>
      <c r="O15" s="19">
        <f t="shared" si="2"/>
        <v>4113.0379999999996</v>
      </c>
      <c r="P15" s="19">
        <f t="shared" si="2"/>
        <v>-4113.0379999999996</v>
      </c>
      <c r="Q15" s="19">
        <f t="shared" si="2"/>
        <v>0</v>
      </c>
    </row>
    <row r="16" spans="3:17" ht="23.25" customHeight="1" x14ac:dyDescent="0.25">
      <c r="C16" s="20" t="s">
        <v>48</v>
      </c>
      <c r="D16" s="21" t="s">
        <v>47</v>
      </c>
      <c r="E16" s="19">
        <f t="shared" ref="E16:K16" si="3">SUM(E17)</f>
        <v>3937.1750000000002</v>
      </c>
      <c r="F16" s="19">
        <f t="shared" si="3"/>
        <v>-478.46199999999999</v>
      </c>
      <c r="G16" s="22">
        <f t="shared" si="3"/>
        <v>4627.1400000000003</v>
      </c>
      <c r="H16" s="22">
        <f t="shared" si="3"/>
        <v>3247.9</v>
      </c>
      <c r="I16" s="22">
        <f t="shared" si="3"/>
        <v>4113.0379999999996</v>
      </c>
      <c r="J16" s="22">
        <f t="shared" si="3"/>
        <v>0</v>
      </c>
      <c r="K16" s="22">
        <f t="shared" si="3"/>
        <v>4113.0379999999996</v>
      </c>
      <c r="L16" s="23"/>
      <c r="M16" s="24">
        <f>SUM(M17)</f>
        <v>4113.0379999999996</v>
      </c>
      <c r="N16" s="24">
        <f t="shared" si="2"/>
        <v>0</v>
      </c>
      <c r="O16" s="24">
        <f t="shared" si="2"/>
        <v>4113.0379999999996</v>
      </c>
      <c r="P16" s="24">
        <f t="shared" si="2"/>
        <v>-4113.0379999999996</v>
      </c>
      <c r="Q16" s="24">
        <f t="shared" si="2"/>
        <v>0</v>
      </c>
    </row>
    <row r="17" spans="3:17" ht="27.75" customHeight="1" x14ac:dyDescent="0.25">
      <c r="C17" s="20" t="s">
        <v>49</v>
      </c>
      <c r="D17" s="9" t="s">
        <v>44</v>
      </c>
      <c r="E17" s="7">
        <v>3937.1750000000002</v>
      </c>
      <c r="F17" s="25">
        <v>-478.46199999999999</v>
      </c>
      <c r="G17" s="8">
        <v>4627.1400000000003</v>
      </c>
      <c r="H17" s="26">
        <v>3247.9</v>
      </c>
      <c r="I17" s="27">
        <v>4113.0379999999996</v>
      </c>
      <c r="J17" s="27">
        <v>0</v>
      </c>
      <c r="K17" s="27">
        <f>SUM(I17,J17)</f>
        <v>4113.0379999999996</v>
      </c>
      <c r="L17" s="23"/>
      <c r="M17" s="24">
        <v>4113.0379999999996</v>
      </c>
      <c r="N17" s="24">
        <v>0</v>
      </c>
      <c r="O17" s="24">
        <f>SUM(M17:N17)</f>
        <v>4113.0379999999996</v>
      </c>
      <c r="P17" s="24">
        <v>-4113.0379999999996</v>
      </c>
      <c r="Q17" s="24">
        <f>SUM(O17:P17)</f>
        <v>0</v>
      </c>
    </row>
    <row r="18" spans="3:17" ht="27.75" customHeight="1" x14ac:dyDescent="0.2">
      <c r="C18" s="20" t="s">
        <v>41</v>
      </c>
      <c r="D18" s="9" t="s">
        <v>45</v>
      </c>
      <c r="E18" s="8">
        <f>E19</f>
        <v>0</v>
      </c>
      <c r="F18" s="28">
        <v>0</v>
      </c>
      <c r="G18" s="8">
        <f>G19</f>
        <v>0</v>
      </c>
      <c r="H18" s="8">
        <f>H19</f>
        <v>0</v>
      </c>
      <c r="I18" s="8">
        <f>I19</f>
        <v>0</v>
      </c>
      <c r="J18" s="8">
        <f>J19</f>
        <v>0</v>
      </c>
      <c r="K18" s="8">
        <f>K19</f>
        <v>0</v>
      </c>
      <c r="L18" s="23"/>
      <c r="M18" s="24">
        <f>SUM(M19)</f>
        <v>0</v>
      </c>
      <c r="N18" s="24">
        <f t="shared" ref="N18:Q18" si="4">SUM(N19)</f>
        <v>0</v>
      </c>
      <c r="O18" s="24">
        <f t="shared" si="4"/>
        <v>0</v>
      </c>
      <c r="P18" s="24">
        <f t="shared" si="4"/>
        <v>0</v>
      </c>
      <c r="Q18" s="24">
        <f t="shared" si="4"/>
        <v>0</v>
      </c>
    </row>
    <row r="19" spans="3:17" ht="27" customHeight="1" x14ac:dyDescent="0.2">
      <c r="C19" s="20" t="s">
        <v>42</v>
      </c>
      <c r="D19" s="29" t="s">
        <v>46</v>
      </c>
      <c r="E19" s="30">
        <v>0</v>
      </c>
      <c r="F19" s="31">
        <v>0</v>
      </c>
      <c r="G19" s="8">
        <v>0</v>
      </c>
      <c r="H19" s="26">
        <v>0</v>
      </c>
      <c r="I19" s="27">
        <f>SUM(G19:H19)</f>
        <v>0</v>
      </c>
      <c r="J19" s="27">
        <f>SUM(H19:I19)</f>
        <v>0</v>
      </c>
      <c r="K19" s="27">
        <f>SUM(I19:J19)</f>
        <v>0</v>
      </c>
      <c r="L19" s="23"/>
      <c r="M19" s="24">
        <v>0</v>
      </c>
      <c r="N19" s="24">
        <v>0</v>
      </c>
      <c r="O19" s="24">
        <f>SUM(M19:N19)</f>
        <v>0</v>
      </c>
      <c r="P19" s="23">
        <v>0</v>
      </c>
      <c r="Q19" s="24">
        <f>SUM(O19:P19)</f>
        <v>0</v>
      </c>
    </row>
    <row r="20" spans="3:17" ht="19.5" customHeight="1" x14ac:dyDescent="0.25">
      <c r="C20" s="17" t="s">
        <v>17</v>
      </c>
      <c r="D20" s="32" t="s">
        <v>6</v>
      </c>
      <c r="E20" s="19">
        <f t="shared" ref="E20:Q20" si="5">SUM(E21-E23)</f>
        <v>-829.5</v>
      </c>
      <c r="F20" s="19">
        <f t="shared" si="5"/>
        <v>0</v>
      </c>
      <c r="G20" s="19">
        <f t="shared" si="5"/>
        <v>-1685.1</v>
      </c>
      <c r="H20" s="19">
        <f t="shared" si="5"/>
        <v>-3247.9</v>
      </c>
      <c r="I20" s="19">
        <f t="shared" si="5"/>
        <v>-2933</v>
      </c>
      <c r="J20" s="19">
        <f t="shared" si="5"/>
        <v>0</v>
      </c>
      <c r="K20" s="19">
        <f t="shared" si="5"/>
        <v>-2933</v>
      </c>
      <c r="L20" s="19">
        <f t="shared" si="5"/>
        <v>0</v>
      </c>
      <c r="M20" s="19">
        <f t="shared" si="5"/>
        <v>-2933</v>
      </c>
      <c r="N20" s="19">
        <f t="shared" si="5"/>
        <v>0</v>
      </c>
      <c r="O20" s="19">
        <f t="shared" si="5"/>
        <v>-2933</v>
      </c>
      <c r="P20" s="19">
        <f t="shared" si="5"/>
        <v>2000</v>
      </c>
      <c r="Q20" s="19">
        <f t="shared" si="5"/>
        <v>-933</v>
      </c>
    </row>
    <row r="21" spans="3:17" ht="24.75" customHeight="1" x14ac:dyDescent="0.25">
      <c r="C21" s="20" t="s">
        <v>52</v>
      </c>
      <c r="D21" s="9" t="s">
        <v>37</v>
      </c>
      <c r="E21" s="19">
        <f t="shared" ref="E21:K21" si="6">SUM(E22)</f>
        <v>0</v>
      </c>
      <c r="F21" s="19">
        <f t="shared" si="6"/>
        <v>0</v>
      </c>
      <c r="G21" s="19">
        <f t="shared" si="6"/>
        <v>0</v>
      </c>
      <c r="H21" s="19">
        <f t="shared" si="6"/>
        <v>0</v>
      </c>
      <c r="I21" s="19">
        <f t="shared" si="6"/>
        <v>2000</v>
      </c>
      <c r="J21" s="19">
        <f t="shared" si="6"/>
        <v>0</v>
      </c>
      <c r="K21" s="19">
        <f t="shared" si="6"/>
        <v>2000</v>
      </c>
      <c r="L21" s="23"/>
      <c r="M21" s="24">
        <f>SUM(M22)</f>
        <v>2000</v>
      </c>
      <c r="N21" s="24">
        <f t="shared" ref="N21:Q21" si="7">SUM(N22)</f>
        <v>0</v>
      </c>
      <c r="O21" s="24">
        <f t="shared" si="7"/>
        <v>2000</v>
      </c>
      <c r="P21" s="24">
        <f t="shared" si="7"/>
        <v>2000</v>
      </c>
      <c r="Q21" s="24">
        <f t="shared" si="7"/>
        <v>4000</v>
      </c>
    </row>
    <row r="22" spans="3:17" ht="24.75" customHeight="1" x14ac:dyDescent="0.25">
      <c r="C22" s="20" t="s">
        <v>53</v>
      </c>
      <c r="D22" s="9" t="s">
        <v>38</v>
      </c>
      <c r="E22" s="7">
        <v>0</v>
      </c>
      <c r="F22" s="25"/>
      <c r="G22" s="8">
        <f>SUM(E22:F22)</f>
        <v>0</v>
      </c>
      <c r="H22" s="8">
        <f>SUM(F22:G22)</f>
        <v>0</v>
      </c>
      <c r="I22" s="8">
        <v>2000</v>
      </c>
      <c r="J22" s="8">
        <v>0</v>
      </c>
      <c r="K22" s="8">
        <f>SUM(I22:J22)</f>
        <v>2000</v>
      </c>
      <c r="L22" s="23"/>
      <c r="M22" s="24">
        <v>2000</v>
      </c>
      <c r="N22" s="24">
        <v>0</v>
      </c>
      <c r="O22" s="24">
        <f>SUM(M22:N22)</f>
        <v>2000</v>
      </c>
      <c r="P22" s="23">
        <v>2000</v>
      </c>
      <c r="Q22" s="24">
        <f>SUM(O22:P22)</f>
        <v>4000</v>
      </c>
    </row>
    <row r="23" spans="3:17" ht="25.5" x14ac:dyDescent="0.2">
      <c r="C23" s="20" t="s">
        <v>50</v>
      </c>
      <c r="D23" s="9" t="s">
        <v>7</v>
      </c>
      <c r="E23" s="8">
        <f>E24</f>
        <v>829.5</v>
      </c>
      <c r="F23" s="8">
        <f>F24</f>
        <v>0</v>
      </c>
      <c r="G23" s="8">
        <f>SUM(G24)</f>
        <v>1685.1</v>
      </c>
      <c r="H23" s="8">
        <f>SUM(H24)</f>
        <v>3247.9</v>
      </c>
      <c r="I23" s="8">
        <f>SUM(I24)</f>
        <v>4933</v>
      </c>
      <c r="J23" s="8">
        <f>SUM(J24)</f>
        <v>0</v>
      </c>
      <c r="K23" s="8">
        <f>SUM(K24)</f>
        <v>4933</v>
      </c>
      <c r="L23" s="23"/>
      <c r="M23" s="24">
        <f>SUM(M24)</f>
        <v>4933</v>
      </c>
      <c r="N23" s="24">
        <f t="shared" ref="N23:Q23" si="8">SUM(N24)</f>
        <v>0</v>
      </c>
      <c r="O23" s="24">
        <f t="shared" si="8"/>
        <v>4933</v>
      </c>
      <c r="P23" s="24">
        <f t="shared" si="8"/>
        <v>0</v>
      </c>
      <c r="Q23" s="24">
        <f t="shared" si="8"/>
        <v>4933</v>
      </c>
    </row>
    <row r="24" spans="3:17" ht="27" customHeight="1" x14ac:dyDescent="0.2">
      <c r="C24" s="20" t="s">
        <v>51</v>
      </c>
      <c r="D24" s="29" t="s">
        <v>8</v>
      </c>
      <c r="E24" s="30">
        <v>829.5</v>
      </c>
      <c r="F24" s="31"/>
      <c r="G24" s="8">
        <v>1685.1</v>
      </c>
      <c r="H24" s="33">
        <v>3247.9</v>
      </c>
      <c r="I24" s="33">
        <f>SUM(G24,H24)</f>
        <v>4933</v>
      </c>
      <c r="J24" s="33"/>
      <c r="K24" s="33">
        <f>SUM(I24,J24)</f>
        <v>4933</v>
      </c>
      <c r="L24" s="23"/>
      <c r="M24" s="24">
        <v>4933</v>
      </c>
      <c r="N24" s="24">
        <v>0</v>
      </c>
      <c r="O24" s="24">
        <f>SUM(M24:N24)</f>
        <v>4933</v>
      </c>
      <c r="P24" s="23">
        <v>0</v>
      </c>
      <c r="Q24" s="24">
        <f>SUM(O24:P24)</f>
        <v>4933</v>
      </c>
    </row>
    <row r="25" spans="3:17" ht="18" customHeight="1" x14ac:dyDescent="0.25">
      <c r="C25" s="17" t="s">
        <v>26</v>
      </c>
      <c r="D25" s="18" t="s">
        <v>27</v>
      </c>
      <c r="E25" s="34">
        <f t="shared" ref="E25:F27" si="9">E26</f>
        <v>0</v>
      </c>
      <c r="F25" s="34">
        <f t="shared" si="9"/>
        <v>0</v>
      </c>
      <c r="G25" s="34">
        <f>G26</f>
        <v>0</v>
      </c>
      <c r="H25" s="7">
        <f>H26</f>
        <v>0</v>
      </c>
      <c r="I25" s="7">
        <f>I26</f>
        <v>0</v>
      </c>
      <c r="J25" s="7">
        <f>J26</f>
        <v>0</v>
      </c>
      <c r="K25" s="7">
        <f>K26</f>
        <v>0</v>
      </c>
      <c r="L25" s="7">
        <f t="shared" ref="L25:Q25" si="10">L26</f>
        <v>0</v>
      </c>
      <c r="M25" s="7">
        <f t="shared" si="10"/>
        <v>0</v>
      </c>
      <c r="N25" s="7">
        <f t="shared" si="10"/>
        <v>0</v>
      </c>
      <c r="O25" s="7">
        <f t="shared" si="10"/>
        <v>0</v>
      </c>
      <c r="P25" s="7">
        <f t="shared" si="10"/>
        <v>0</v>
      </c>
      <c r="Q25" s="7">
        <f t="shared" si="10"/>
        <v>0</v>
      </c>
    </row>
    <row r="26" spans="3:17" s="1" customFormat="1" ht="17.25" customHeight="1" x14ac:dyDescent="0.2">
      <c r="C26" s="20" t="s">
        <v>31</v>
      </c>
      <c r="D26" s="5" t="s">
        <v>28</v>
      </c>
      <c r="E26" s="8">
        <f t="shared" si="9"/>
        <v>0</v>
      </c>
      <c r="F26" s="8"/>
      <c r="G26" s="8">
        <f>SUM(E26:F26)</f>
        <v>0</v>
      </c>
      <c r="H26" s="8">
        <f>SUM(F26:G26)</f>
        <v>0</v>
      </c>
      <c r="I26" s="8">
        <f>SUM(G26:H26)</f>
        <v>0</v>
      </c>
      <c r="J26" s="8">
        <f>SUM(H26:I26)</f>
        <v>0</v>
      </c>
      <c r="K26" s="8">
        <f>SUM(I26:J26)</f>
        <v>0</v>
      </c>
      <c r="L26" s="26"/>
      <c r="M26" s="24">
        <f>SUM(M27)</f>
        <v>0</v>
      </c>
      <c r="N26" s="24">
        <f t="shared" ref="N26:Q27" si="11">SUM(N27)</f>
        <v>0</v>
      </c>
      <c r="O26" s="24">
        <f t="shared" si="11"/>
        <v>0</v>
      </c>
      <c r="P26" s="24">
        <f t="shared" si="11"/>
        <v>0</v>
      </c>
      <c r="Q26" s="24">
        <f t="shared" si="11"/>
        <v>0</v>
      </c>
    </row>
    <row r="27" spans="3:17" ht="25.5" x14ac:dyDescent="0.2">
      <c r="C27" s="20" t="s">
        <v>32</v>
      </c>
      <c r="D27" s="5" t="s">
        <v>29</v>
      </c>
      <c r="E27" s="8">
        <f t="shared" si="9"/>
        <v>0</v>
      </c>
      <c r="F27" s="8">
        <f t="shared" si="9"/>
        <v>0</v>
      </c>
      <c r="G27" s="8">
        <f>G28</f>
        <v>0</v>
      </c>
      <c r="H27" s="8">
        <f>H28</f>
        <v>0</v>
      </c>
      <c r="I27" s="8">
        <f>I28</f>
        <v>0</v>
      </c>
      <c r="J27" s="8">
        <f>J28</f>
        <v>0</v>
      </c>
      <c r="K27" s="8">
        <f>K28</f>
        <v>0</v>
      </c>
      <c r="L27" s="23"/>
      <c r="M27" s="24">
        <f>SUM(M28)</f>
        <v>0</v>
      </c>
      <c r="N27" s="24">
        <f t="shared" si="11"/>
        <v>0</v>
      </c>
      <c r="O27" s="24">
        <f t="shared" si="11"/>
        <v>0</v>
      </c>
      <c r="P27" s="24">
        <f t="shared" si="11"/>
        <v>0</v>
      </c>
      <c r="Q27" s="24">
        <f t="shared" si="11"/>
        <v>0</v>
      </c>
    </row>
    <row r="28" spans="3:17" ht="25.5" x14ac:dyDescent="0.2">
      <c r="C28" s="20" t="s">
        <v>33</v>
      </c>
      <c r="D28" s="5" t="s">
        <v>30</v>
      </c>
      <c r="E28" s="8">
        <v>0</v>
      </c>
      <c r="F28" s="8">
        <v>0</v>
      </c>
      <c r="G28" s="8">
        <v>0</v>
      </c>
      <c r="H28" s="27">
        <v>0</v>
      </c>
      <c r="I28" s="27">
        <f>SUM(G28,H28)</f>
        <v>0</v>
      </c>
      <c r="J28" s="27">
        <f>SUM(H28,I28)</f>
        <v>0</v>
      </c>
      <c r="K28" s="27">
        <f>SUM(I28,J28)</f>
        <v>0</v>
      </c>
      <c r="L28" s="23"/>
      <c r="M28" s="24">
        <f t="shared" ref="M28:M35" si="12">SUM(K28:L28)</f>
        <v>0</v>
      </c>
      <c r="N28" s="24">
        <v>0</v>
      </c>
      <c r="O28" s="24">
        <f>SUM(M28:N28)</f>
        <v>0</v>
      </c>
      <c r="P28" s="23">
        <v>0</v>
      </c>
      <c r="Q28" s="24">
        <f>SUM(O28:P28)</f>
        <v>0</v>
      </c>
    </row>
    <row r="29" spans="3:17" s="1" customFormat="1" ht="18.75" customHeight="1" x14ac:dyDescent="0.25">
      <c r="C29" s="17" t="s">
        <v>18</v>
      </c>
      <c r="D29" s="18" t="s">
        <v>9</v>
      </c>
      <c r="E29" s="7">
        <f t="shared" ref="E29:Q29" si="13">E30+E33</f>
        <v>0</v>
      </c>
      <c r="F29" s="7">
        <f t="shared" si="13"/>
        <v>0</v>
      </c>
      <c r="G29" s="7">
        <f t="shared" si="13"/>
        <v>0</v>
      </c>
      <c r="H29" s="7">
        <f t="shared" si="13"/>
        <v>0</v>
      </c>
      <c r="I29" s="7">
        <f t="shared" si="13"/>
        <v>7983.7880000000005</v>
      </c>
      <c r="J29" s="7">
        <f t="shared" si="13"/>
        <v>0</v>
      </c>
      <c r="K29" s="7">
        <f t="shared" si="13"/>
        <v>7983.7880000000005</v>
      </c>
      <c r="L29" s="7">
        <f t="shared" si="13"/>
        <v>626.54900000000271</v>
      </c>
      <c r="M29" s="7">
        <f t="shared" si="13"/>
        <v>8610.3369999999995</v>
      </c>
      <c r="N29" s="7">
        <f t="shared" si="13"/>
        <v>0</v>
      </c>
      <c r="O29" s="7">
        <f t="shared" si="13"/>
        <v>8610.3369999999995</v>
      </c>
      <c r="P29" s="7">
        <f t="shared" si="13"/>
        <v>0</v>
      </c>
      <c r="Q29" s="7">
        <f t="shared" si="13"/>
        <v>8610.3369999999995</v>
      </c>
    </row>
    <row r="30" spans="3:17" x14ac:dyDescent="0.2">
      <c r="C30" s="20" t="s">
        <v>19</v>
      </c>
      <c r="D30" s="5" t="s">
        <v>2</v>
      </c>
      <c r="E30" s="8">
        <f t="shared" ref="E30:Q31" si="14">E31</f>
        <v>-240756.99100000001</v>
      </c>
      <c r="F30" s="22">
        <f t="shared" si="14"/>
        <v>6508.32</v>
      </c>
      <c r="G30" s="8">
        <f t="shared" si="14"/>
        <v>-280182.24</v>
      </c>
      <c r="H30" s="8">
        <f t="shared" si="14"/>
        <v>-23165.82</v>
      </c>
      <c r="I30" s="8">
        <f t="shared" si="14"/>
        <v>-303875.23499999999</v>
      </c>
      <c r="J30" s="8">
        <f t="shared" si="14"/>
        <v>-5405.7</v>
      </c>
      <c r="K30" s="8">
        <f t="shared" si="14"/>
        <v>-309280.935</v>
      </c>
      <c r="L30" s="8">
        <f t="shared" si="14"/>
        <v>29381.65</v>
      </c>
      <c r="M30" s="8">
        <f t="shared" si="14"/>
        <v>-279899.28499999997</v>
      </c>
      <c r="N30" s="8">
        <f t="shared" si="14"/>
        <v>-1703.105</v>
      </c>
      <c r="O30" s="8">
        <f t="shared" si="14"/>
        <v>-281602.38999999996</v>
      </c>
      <c r="P30" s="8">
        <f t="shared" si="14"/>
        <v>-7542.4790000000003</v>
      </c>
      <c r="Q30" s="8">
        <f t="shared" si="14"/>
        <v>-289958.66899999999</v>
      </c>
    </row>
    <row r="31" spans="3:17" x14ac:dyDescent="0.2">
      <c r="C31" s="35" t="s">
        <v>20</v>
      </c>
      <c r="D31" s="6" t="s">
        <v>10</v>
      </c>
      <c r="E31" s="30">
        <f t="shared" si="14"/>
        <v>-240756.99100000001</v>
      </c>
      <c r="F31" s="36">
        <f t="shared" si="14"/>
        <v>6508.32</v>
      </c>
      <c r="G31" s="30">
        <f>SUM(G32)</f>
        <v>-280182.24</v>
      </c>
      <c r="H31" s="30">
        <f>SUM(H32)</f>
        <v>-23165.82</v>
      </c>
      <c r="I31" s="30">
        <f>SUM(I32)</f>
        <v>-303875.23499999999</v>
      </c>
      <c r="J31" s="30">
        <f>SUM(J32)</f>
        <v>-5405.7</v>
      </c>
      <c r="K31" s="30">
        <f>SUM(K32)</f>
        <v>-309280.935</v>
      </c>
      <c r="L31" s="30">
        <f t="shared" ref="L31:Q31" si="15">SUM(L32)</f>
        <v>29381.65</v>
      </c>
      <c r="M31" s="30">
        <f t="shared" si="15"/>
        <v>-279899.28499999997</v>
      </c>
      <c r="N31" s="30">
        <f t="shared" si="15"/>
        <v>-1703.105</v>
      </c>
      <c r="O31" s="30">
        <f t="shared" si="15"/>
        <v>-281602.38999999996</v>
      </c>
      <c r="P31" s="30">
        <f t="shared" si="15"/>
        <v>-7542.4790000000003</v>
      </c>
      <c r="Q31" s="30">
        <f t="shared" si="15"/>
        <v>-289958.66899999999</v>
      </c>
    </row>
    <row r="32" spans="3:17" ht="15.75" customHeight="1" x14ac:dyDescent="0.2">
      <c r="C32" s="35" t="s">
        <v>21</v>
      </c>
      <c r="D32" s="6" t="s">
        <v>11</v>
      </c>
      <c r="E32" s="30">
        <v>-240756.99100000001</v>
      </c>
      <c r="F32" s="36">
        <v>6508.32</v>
      </c>
      <c r="G32" s="30">
        <v>-280182.24</v>
      </c>
      <c r="H32" s="23">
        <v>-23165.82</v>
      </c>
      <c r="I32" s="24">
        <v>-303875.23499999999</v>
      </c>
      <c r="J32" s="24">
        <v>-5405.7</v>
      </c>
      <c r="K32" s="24">
        <f>I32+J32</f>
        <v>-309280.935</v>
      </c>
      <c r="L32" s="23">
        <v>29381.65</v>
      </c>
      <c r="M32" s="24">
        <f t="shared" si="12"/>
        <v>-279899.28499999997</v>
      </c>
      <c r="N32" s="23">
        <v>-1703.105</v>
      </c>
      <c r="O32" s="24">
        <f>SUM(M32:N32)</f>
        <v>-281602.38999999996</v>
      </c>
      <c r="P32" s="23">
        <v>-7542.4790000000003</v>
      </c>
      <c r="Q32" s="24">
        <v>-289958.66899999999</v>
      </c>
    </row>
    <row r="33" spans="3:17" x14ac:dyDescent="0.2">
      <c r="C33" s="20" t="s">
        <v>22</v>
      </c>
      <c r="D33" s="5" t="s">
        <v>3</v>
      </c>
      <c r="E33" s="8">
        <f t="shared" ref="E33:Q34" si="16">E34</f>
        <v>240756.99100000001</v>
      </c>
      <c r="F33" s="22">
        <f t="shared" si="16"/>
        <v>-6508.32</v>
      </c>
      <c r="G33" s="8">
        <f t="shared" si="16"/>
        <v>280182.24</v>
      </c>
      <c r="H33" s="8">
        <f t="shared" si="16"/>
        <v>23165.82</v>
      </c>
      <c r="I33" s="8">
        <f>I34</f>
        <v>311859.02299999999</v>
      </c>
      <c r="J33" s="8">
        <f t="shared" si="16"/>
        <v>5405.7</v>
      </c>
      <c r="K33" s="8">
        <f t="shared" si="16"/>
        <v>317264.723</v>
      </c>
      <c r="L33" s="8">
        <f t="shared" si="16"/>
        <v>-28755.100999999999</v>
      </c>
      <c r="M33" s="8">
        <f t="shared" si="16"/>
        <v>288509.62199999997</v>
      </c>
      <c r="N33" s="8">
        <f t="shared" si="16"/>
        <v>1703.105</v>
      </c>
      <c r="O33" s="8">
        <f t="shared" si="16"/>
        <v>290212.72699999996</v>
      </c>
      <c r="P33" s="8">
        <f t="shared" si="16"/>
        <v>7542.4790000000003</v>
      </c>
      <c r="Q33" s="8">
        <f t="shared" si="16"/>
        <v>298569.00599999999</v>
      </c>
    </row>
    <row r="34" spans="3:17" x14ac:dyDescent="0.2">
      <c r="C34" s="35" t="s">
        <v>23</v>
      </c>
      <c r="D34" s="6" t="s">
        <v>12</v>
      </c>
      <c r="E34" s="30">
        <f>SUM(E35)</f>
        <v>240756.99100000001</v>
      </c>
      <c r="F34" s="36">
        <f t="shared" si="16"/>
        <v>-6508.32</v>
      </c>
      <c r="G34" s="30">
        <f t="shared" si="16"/>
        <v>280182.24</v>
      </c>
      <c r="H34" s="30">
        <f t="shared" si="16"/>
        <v>23165.82</v>
      </c>
      <c r="I34" s="30">
        <f t="shared" si="16"/>
        <v>311859.02299999999</v>
      </c>
      <c r="J34" s="30">
        <f t="shared" si="16"/>
        <v>5405.7</v>
      </c>
      <c r="K34" s="30">
        <f t="shared" si="16"/>
        <v>317264.723</v>
      </c>
      <c r="L34" s="30">
        <f t="shared" si="16"/>
        <v>-28755.100999999999</v>
      </c>
      <c r="M34" s="30">
        <f t="shared" si="16"/>
        <v>288509.62199999997</v>
      </c>
      <c r="N34" s="30">
        <f t="shared" si="16"/>
        <v>1703.105</v>
      </c>
      <c r="O34" s="30">
        <f t="shared" si="16"/>
        <v>290212.72699999996</v>
      </c>
      <c r="P34" s="30">
        <f t="shared" si="16"/>
        <v>7542.4790000000003</v>
      </c>
      <c r="Q34" s="30">
        <f t="shared" si="16"/>
        <v>298569.00599999999</v>
      </c>
    </row>
    <row r="35" spans="3:17" ht="17.25" customHeight="1" x14ac:dyDescent="0.2">
      <c r="C35" s="35" t="s">
        <v>24</v>
      </c>
      <c r="D35" s="6" t="s">
        <v>13</v>
      </c>
      <c r="E35" s="30">
        <v>240756.99100000001</v>
      </c>
      <c r="F35" s="36">
        <v>-6508.32</v>
      </c>
      <c r="G35" s="30">
        <v>280182.24</v>
      </c>
      <c r="H35" s="23">
        <v>23165.82</v>
      </c>
      <c r="I35" s="24">
        <v>311859.02299999999</v>
      </c>
      <c r="J35" s="24">
        <v>5405.7</v>
      </c>
      <c r="K35" s="24">
        <f>I35+J35</f>
        <v>317264.723</v>
      </c>
      <c r="L35" s="23">
        <v>-28755.100999999999</v>
      </c>
      <c r="M35" s="24">
        <f t="shared" si="12"/>
        <v>288509.62199999997</v>
      </c>
      <c r="N35" s="23">
        <v>1703.105</v>
      </c>
      <c r="O35" s="24">
        <f>SUM(M35:N35)</f>
        <v>290212.72699999996</v>
      </c>
      <c r="P35" s="23">
        <v>7542.4790000000003</v>
      </c>
      <c r="Q35" s="24">
        <v>298569.00599999999</v>
      </c>
    </row>
    <row r="36" spans="3:17" ht="12.75" customHeight="1" x14ac:dyDescent="0.2">
      <c r="C36" s="44" t="s">
        <v>35</v>
      </c>
      <c r="D36" s="44"/>
      <c r="E36" s="41">
        <f t="shared" ref="E36:K36" si="17">SUM(E14,E29)</f>
        <v>3107.6750000000002</v>
      </c>
      <c r="F36" s="41">
        <f t="shared" si="17"/>
        <v>-478.46199999999999</v>
      </c>
      <c r="G36" s="41">
        <f t="shared" si="17"/>
        <v>2942.0400000000004</v>
      </c>
      <c r="H36" s="41">
        <f t="shared" si="17"/>
        <v>0</v>
      </c>
      <c r="I36" s="41">
        <f t="shared" si="17"/>
        <v>9163.8260000000009</v>
      </c>
      <c r="J36" s="41">
        <f t="shared" si="17"/>
        <v>0</v>
      </c>
      <c r="K36" s="41">
        <f t="shared" si="17"/>
        <v>9163.8260000000009</v>
      </c>
      <c r="L36" s="41">
        <f t="shared" ref="L36:M36" si="18">SUM(L14,L29)</f>
        <v>626.54900000000271</v>
      </c>
      <c r="M36" s="41">
        <f t="shared" si="18"/>
        <v>9790.375</v>
      </c>
      <c r="N36" s="41">
        <f t="shared" ref="N36:O36" si="19">SUM(N14,N29)</f>
        <v>0</v>
      </c>
      <c r="O36" s="41">
        <f t="shared" si="19"/>
        <v>9790.375</v>
      </c>
      <c r="P36" s="41">
        <f t="shared" ref="P36:Q36" si="20">SUM(P14,P29)</f>
        <v>-2113.0379999999996</v>
      </c>
      <c r="Q36" s="41">
        <f t="shared" si="20"/>
        <v>7677.3369999999995</v>
      </c>
    </row>
    <row r="37" spans="3:17" x14ac:dyDescent="0.2">
      <c r="C37" s="44"/>
      <c r="D37" s="44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</row>
    <row r="38" spans="3:17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3:17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3:17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</row>
    <row r="41" spans="3:17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</row>
  </sheetData>
  <mergeCells count="21">
    <mergeCell ref="P36:P37"/>
    <mergeCell ref="Q36:Q37"/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2:G2"/>
    <mergeCell ref="D3:G3"/>
    <mergeCell ref="D4:G4"/>
    <mergeCell ref="D5:G5"/>
    <mergeCell ref="C7:I7"/>
    <mergeCell ref="C8:I8"/>
    <mergeCell ref="E36:E37"/>
    <mergeCell ref="F36:F37"/>
    <mergeCell ref="G36:G37"/>
    <mergeCell ref="H36:H37"/>
  </mergeCells>
  <pageMargins left="0.88582677165354329" right="0.78740157480314965" top="0.78740157480314965" bottom="0.78740157480314965" header="0.31496062992125984" footer="0.31496062992125984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YYY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Camaeva</cp:lastModifiedBy>
  <cp:lastPrinted>2017-11-10T11:28:03Z</cp:lastPrinted>
  <dcterms:created xsi:type="dcterms:W3CDTF">2001-02-06T16:58:13Z</dcterms:created>
  <dcterms:modified xsi:type="dcterms:W3CDTF">2017-11-14T08:45:25Z</dcterms:modified>
</cp:coreProperties>
</file>